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fileSharing userName="Sean Pitcher" reservationPassword="BD8A"/>
  <workbookPr defaultThemeVersion="124226"/>
  <bookViews>
    <workbookView xWindow="0" yWindow="2325" windowWidth="14610" windowHeight="7875" tabRatio="922" firstSheet="1" activeTab="1"/>
  </bookViews>
  <sheets>
    <sheet name="Front page" sheetId="14" state="hidden" r:id="rId1"/>
    <sheet name="Front page " sheetId="63" r:id="rId2"/>
    <sheet name="Forward looking statements" sheetId="70" r:id="rId3"/>
    <sheet name="Contents" sheetId="15" r:id="rId4"/>
    <sheet name="basis of presentation" sheetId="30" r:id="rId5"/>
    <sheet name="Fin. Hlights" sheetId="21" r:id="rId6"/>
    <sheet name="Compound growth graph " sheetId="56" r:id="rId7"/>
    <sheet name="Income statements" sheetId="2" r:id="rId8"/>
    <sheet name="Prem LOB QTR" sheetId="20" r:id="rId9"/>
    <sheet name="Segment UW Results" sheetId="27" r:id="rId10"/>
    <sheet name="Property" sheetId="22" r:id="rId11"/>
    <sheet name="Energy" sheetId="24" r:id="rId12"/>
    <sheet name="Marine" sheetId="23" r:id="rId13"/>
    <sheet name="Aviation" sheetId="25" r:id="rId14"/>
    <sheet name="Lloyds" sheetId="77" r:id="rId15"/>
    <sheet name="Cash Flows" sheetId="42" r:id="rId16"/>
    <sheet name="Losses new current" sheetId="34" state="hidden" r:id="rId17"/>
    <sheet name="Losses new" sheetId="29" state="hidden" r:id="rId18"/>
    <sheet name="Losses orginal" sheetId="33" state="hidden" r:id="rId19"/>
    <sheet name="Balance Sheets" sheetId="1" r:id="rId20"/>
    <sheet name="Investmts" sheetId="39" r:id="rId21"/>
    <sheet name="inv portf - yield, rating, dur" sheetId="54" r:id="rId22"/>
    <sheet name="Losses old" sheetId="36" state="hidden" r:id="rId23"/>
    <sheet name="Corp and global bonds" sheetId="65" r:id="rId24"/>
    <sheet name="Losses" sheetId="71" r:id="rId25"/>
    <sheet name="Losses (cont.)" sheetId="76" r:id="rId26"/>
    <sheet name="losses by AY" sheetId="81" r:id="rId27"/>
    <sheet name="losses by AY (cont.)" sheetId="82" r:id="rId28"/>
    <sheet name="Peak exposure" sheetId="50" r:id="rId29"/>
    <sheet name="EPS" sheetId="61" r:id="rId30"/>
    <sheet name="FCBVPS" sheetId="31" r:id="rId31"/>
    <sheet name="FDBVPS" sheetId="40" r:id="rId32"/>
    <sheet name="FCBVPS (Tan)" sheetId="79" state="hidden" r:id="rId33"/>
    <sheet name="FDBVPS (Tan)" sheetId="80" state="hidden" r:id="rId34"/>
    <sheet name="Cathedral IS" sheetId="74" r:id="rId35"/>
    <sheet name="Cathedral UW results" sheetId="75" state="hidden" r:id="rId36"/>
  </sheets>
  <definedNames>
    <definedName name="OLE_LINK1" localSheetId="2">'Forward looking statements'!#REF!</definedName>
    <definedName name="_xlnm.Print_Area" localSheetId="13">Aviation!$B$1:$V$35</definedName>
    <definedName name="_xlnm.Print_Area" localSheetId="19">'Balance Sheets'!$B$1:$P$62</definedName>
    <definedName name="_xlnm.Print_Area" localSheetId="4">'basis of presentation'!$A$1:$A$24</definedName>
    <definedName name="_xlnm.Print_Area" localSheetId="15">'Cash Flows'!$B$1:$W$27</definedName>
    <definedName name="_xlnm.Print_Area" localSheetId="34">'Cathedral IS'!$B$1:$X$58</definedName>
    <definedName name="_xlnm.Print_Area" localSheetId="35">'Cathedral UW results'!$A$1:$R$45</definedName>
    <definedName name="_xlnm.Print_Area" localSheetId="6">'Compound growth graph '!$B$1:$S$51</definedName>
    <definedName name="_xlnm.Print_Area" localSheetId="3">Contents!$A$1:$G$54</definedName>
    <definedName name="_xlnm.Print_Area" localSheetId="23">'Corp and global bonds'!$C$1:$N$73</definedName>
    <definedName name="_xlnm.Print_Area" localSheetId="11">Energy!$B$1:$V$35</definedName>
    <definedName name="_xlnm.Print_Area" localSheetId="29">EPS!$B$1:$M$29</definedName>
    <definedName name="_xlnm.Print_Area" localSheetId="30">FCBVPS!$B$1:$P$47</definedName>
    <definedName name="_xlnm.Print_Area" localSheetId="32">'FCBVPS (Tan)'!$B$1:$H$37</definedName>
    <definedName name="_xlnm.Print_Area" localSheetId="31">FDBVPS!$B$1:$P$51</definedName>
    <definedName name="_xlnm.Print_Area" localSheetId="33">'FDBVPS (Tan)'!$B$1:$H$42</definedName>
    <definedName name="_xlnm.Print_Area" localSheetId="5">'Fin. Hlights'!$B$1:$S$61</definedName>
    <definedName name="_xlnm.Print_Area" localSheetId="2">'Forward looking statements'!$A$1:$N$31</definedName>
    <definedName name="_xlnm.Print_Area" localSheetId="0">'Front page'!$A$1:$J$31</definedName>
    <definedName name="_xlnm.Print_Area" localSheetId="1">'Front page '!$A$1:$P$40</definedName>
    <definedName name="_xlnm.Print_Area" localSheetId="7">'Income statements'!$A$1:$W$65</definedName>
    <definedName name="_xlnm.Print_Area" localSheetId="21">'inv portf - yield, rating, dur'!$C$1:$O$62</definedName>
    <definedName name="_xlnm.Print_Area" localSheetId="20">Investmts!$C$1:$V$56</definedName>
    <definedName name="_xlnm.Print_Area" localSheetId="14">Lloyds!$B$1:$V$36</definedName>
    <definedName name="_xlnm.Print_Area" localSheetId="24">Losses!$A$1:$V$55</definedName>
    <definedName name="_xlnm.Print_Area" localSheetId="25">'Losses (cont.)'!$A$1:$V$52</definedName>
    <definedName name="_xlnm.Print_Area" localSheetId="26">'losses by AY'!$A$1:$AJ$45</definedName>
    <definedName name="_xlnm.Print_Area" localSheetId="27">'losses by AY (cont.)'!$A$1:$AJ$71</definedName>
    <definedName name="_xlnm.Print_Area" localSheetId="17">'Losses new'!$A$1:$V$43</definedName>
    <definedName name="_xlnm.Print_Area" localSheetId="16">'Losses new current'!$A$1:$AI$47</definedName>
    <definedName name="_xlnm.Print_Area" localSheetId="22">'Losses old'!$A$1:$V$47</definedName>
    <definedName name="_xlnm.Print_Area" localSheetId="18">'Losses orginal'!$A$1:$P$44</definedName>
    <definedName name="_xlnm.Print_Area" localSheetId="12">Marine!$B$1:$V$35</definedName>
    <definedName name="_xlnm.Print_Area" localSheetId="28">'Peak exposure'!$B$1:$P$32</definedName>
    <definedName name="_xlnm.Print_Area" localSheetId="8">'Prem LOB QTR'!$A$1:$U$49</definedName>
    <definedName name="_xlnm.Print_Area" localSheetId="10">Property!$B$1:$V$35</definedName>
    <definedName name="_xlnm.Print_Area" localSheetId="9">'Segment UW Results'!$A$1:$R$45</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<sst xmlns="http://schemas.openxmlformats.org/spreadsheetml/2006/main" count="1969" uniqueCount="583">
  <si>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</si>
  <si>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</si>
  <si>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</si>
  <si>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</si>
  <si>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</si>
  <si>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</si>
  <si>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</si>
  <si>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</si>
  <si>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</si>
  <si>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</si>
  <si>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</si>
  <si>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</si>
  <si>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</si>
  <si>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</si>
  <si>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</si>
  <si>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</si>
  <si>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</si>
  <si>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</si>
  <si>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</si>
  <si>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</si>
  <si>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</si>
  <si>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</si>
  <si>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</si>
  <si>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</si>
  <si>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</si>
  <si>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</si>
  <si>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</si>
  <si>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</si>
  <si>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</si>
  <si>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</si>
  <si>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</si>
  <si>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</si>
  <si>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</si>
  <si>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</si>
  <si>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</si>
  <si>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</si>
  <si>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</si>
  <si>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</si>
  <si>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</si>
  <si>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</si>
  <si>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</si>
  <si>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</si>
  <si>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</si>
  <si>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</si>
  <si>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</si>
  <si>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</si>
  <si>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</si>
  <si>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</si>
  <si>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</si>
  <si>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</si>
  <si>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</si>
  <si>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</si>
  <si>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</si>
  <si>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</si>
  <si>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</si>
  <si>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 xml:space="preserve">other property </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</si>
  <si>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</si>
  <si>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</si>
  <si>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</si>
  <si>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</si>
  <si>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</si>
  <si>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</si>
  <si>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</si>
  <si>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</si>
  <si>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</si>
  <si>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</si>
  <si>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</si>
  <si>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</si>
  <si>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</si>
  <si>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</si>
  <si>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</si>
  <si>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</si>
  <si>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</si>
  <si>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</si>
  <si>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</si>
  <si>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</si>
  <si>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</si>
  <si>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</si>
  <si>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</si>
  <si>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</si>
  <si>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</si>
  <si>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</si>
  <si>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</si>
  <si>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</si>
  <si>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</si>
  <si>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</si>
  <si>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</si>
  <si>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</si>
  <si>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</si>
  <si>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</si>
  <si>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</si>
  <si>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</si>
  <si>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</si>
  <si>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</si>
  <si>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</si>
  <si>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</si>
  <si>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</si>
  <si>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</si>
  <si>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</si>
  <si>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share premium</t>
  </si>
  <si>
    <t>contributed surplus</t>
  </si>
  <si>
    <t>debt to total capital ratio</t>
  </si>
  <si>
    <t>credit quality of fixed income securities</t>
  </si>
  <si>
    <t>type of investment</t>
  </si>
  <si>
    <t>total investments</t>
  </si>
  <si>
    <t xml:space="preserve">  short term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</si>
  <si>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</si>
  <si>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</si>
  <si>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</si>
  <si>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</si>
  <si>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</si>
  <si>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</si>
  <si>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</si>
  <si>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</si>
  <si>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dilutive effect of warrants</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</si>
  <si>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</si>
  <si>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</si>
  <si>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</si>
  <si>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</si>
  <si>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</si>
  <si>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</si>
  <si>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</si>
  <si>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</si>
  <si>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</si>
  <si>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</si>
  <si>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total liabilites and shareholders' equity</t>
  </si>
  <si>
    <t>basic and fully converted book value per share</t>
  </si>
  <si>
    <t xml:space="preserve">paid losses </t>
  </si>
  <si>
    <t>NET LOSS RATIO - THE NET LOSS RATIO IS THE NET INSURANCE LOSSES AND LOSS ADJUSTMENT EXPENSES DIVIDED BY NET PREMIUMS EARNED</t>
  </si>
  <si>
    <t>net loss ratio</t>
  </si>
  <si>
    <t>net loss ratio (% of net premiums earned)</t>
  </si>
  <si>
    <t xml:space="preserve">IBNR as % of net reserves </t>
  </si>
  <si>
    <t>basis of presentation and non-GAAP financial measures</t>
  </si>
  <si>
    <t>NET ACQUISITION COST RATIO - THE NET ACQUISITION COST RATIO IS THE NET ACQUISITION EXPENSES DIVIDED BY NET PREMIUMS EARNED</t>
  </si>
  <si>
    <t>net acquisition cost ratio</t>
  </si>
  <si>
    <t>net acquisition cost ratio (% of net premiums earned)</t>
  </si>
  <si>
    <t xml:space="preserve">% change </t>
  </si>
  <si>
    <t xml:space="preserve"> - reinsurance recoveries</t>
  </si>
  <si>
    <t>retained earnings</t>
  </si>
  <si>
    <t>foreign exchange</t>
  </si>
  <si>
    <t>reserves</t>
  </si>
  <si>
    <t>payments</t>
  </si>
  <si>
    <t>FX movement</t>
  </si>
  <si>
    <t>claims rec:</t>
  </si>
  <si>
    <t>MANAGED CASH INCLUDES BOTH CASH MANAGED BY EXTERNAL INVESTMENT MANAGERS AND NON-OPERATING CASH MANAGED INTERNALLY</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</si>
  <si>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</si>
  <si>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</si>
  <si>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</si>
  <si>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</si>
  <si>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</si>
  <si>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</si>
  <si>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</si>
  <si>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</si>
  <si>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</si>
  <si>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t>1.6 years</t>
  </si>
  <si>
    <t>1.7 years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</si>
  <si>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</si>
  <si>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</si>
  <si>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</si>
  <si>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</si>
  <si>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</si>
  <si>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</si>
  <si>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</si>
  <si>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</si>
  <si>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</si>
  <si>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</si>
  <si>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</si>
  <si>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</si>
  <si>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1.3 years</t>
  </si>
  <si>
    <t xml:space="preserve">  other government bonds</t>
  </si>
  <si>
    <t>ADMINISTRATIVE EXPENSE RATIO - THE ADMINISTRATIVE EXPENSE RATIO IS THE GENERAL AND ADMINISTRATIVE EXPENSES ("OTHER OPERATING EXPENSES"), BUT EXCLUDING WARRANTS, OPTIONS AND RESTRICTED STOCK EXPENSES, DIVIDED BY NET PREMIUMS EARNED</t>
  </si>
  <si>
    <t xml:space="preserve">Telephone: +44 (0) 207 264 4066 </t>
  </si>
  <si>
    <t>Contact: Jonathan Creagh-Coen</t>
  </si>
  <si>
    <t>Email: jcc@lancashiregroup.com</t>
  </si>
  <si>
    <t>CHANGE IN FULLY CONVERTED BOOK VALUE PER SHARE ADJUSTED FOR DIVIDENDS - THE CALCULATION IS THE INTERNAL RATE OF RETURN OF THE CHANGE IN FULLY CONVERTED BOOK VALUE PER SHARE IN THE PERIOD PLUS DIVIDENDS ACCRUED</t>
  </si>
  <si>
    <t>net underwriting income (loss)</t>
  </si>
  <si>
    <t>average market yield of fixed income and managed cash</t>
  </si>
  <si>
    <t>average duration of fixed income and managed cash</t>
  </si>
  <si>
    <t>ALL AMOUNTS, EXCLUDING SHARE DATA OR WHERE OTHERWISE STATED, ARE IN MILLIONS OF UNITED STATES DOLLARS</t>
  </si>
  <si>
    <t>15.</t>
  </si>
  <si>
    <t>basic and fully diluted book value per share</t>
  </si>
  <si>
    <t>fully diluted book value per share</t>
  </si>
  <si>
    <t>1.8 years</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</si>
  <si>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</si>
  <si>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</si>
  <si>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</si>
  <si>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</si>
  <si>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</si>
  <si>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</si>
  <si>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</si>
  <si>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</si>
  <si>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</si>
  <si>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weighted average</t>
  </si>
  <si>
    <t>book yield</t>
  </si>
  <si>
    <t>market yield</t>
  </si>
  <si>
    <t>one year later</t>
  </si>
  <si>
    <t>two years later</t>
  </si>
  <si>
    <t>payments made</t>
  </si>
  <si>
    <t>total gross liability</t>
  </si>
  <si>
    <t>cash and cash equivalents, opening</t>
  </si>
  <si>
    <t>16.</t>
  </si>
  <si>
    <t>17.</t>
  </si>
  <si>
    <t>18.</t>
  </si>
  <si>
    <t>19.</t>
  </si>
  <si>
    <t>accrued</t>
  </si>
  <si>
    <t>interest</t>
  </si>
  <si>
    <t>total net liability</t>
  </si>
  <si>
    <t>average credit quality of fixed income and managed cash</t>
  </si>
  <si>
    <t>credit</t>
  </si>
  <si>
    <t>unrealised</t>
  </si>
  <si>
    <t>AA+</t>
  </si>
  <si>
    <t>accident year</t>
  </si>
  <si>
    <t>at end of accident year</t>
  </si>
  <si>
    <t>estimate of ultimate liability:</t>
  </si>
  <si>
    <t>estimated</t>
  </si>
  <si>
    <t>losses by accident year</t>
  </si>
  <si>
    <t>summary consolidated cash flows</t>
  </si>
  <si>
    <t>cash flows</t>
  </si>
  <si>
    <t>total fixed income securities and managed cash</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</si>
  <si>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</si>
  <si>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</si>
  <si>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</si>
  <si>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</si>
  <si>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</si>
  <si>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</si>
  <si>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</si>
  <si>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</si>
  <si>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</si>
  <si>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</si>
  <si>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</si>
  <si>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</si>
  <si>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</si>
  <si>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</si>
  <si>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</si>
  <si>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</si>
  <si>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underwriting income (loss)</t>
  </si>
  <si>
    <t>dilutive shares</t>
  </si>
  <si>
    <t>units</t>
  </si>
  <si>
    <t xml:space="preserve">THE FOLLOWING INFORMATION INCLUDED IN THIS DOCUMENT HAS NOT BEEN PREPARED IN ACCORDANCE WITH THE ACCOUNTING PRINCIPLES USED BY LANCASHIRE FOR ITS AUDITED AND / OR INTERIM CONSOLIDATED FINANCIAL STATEMENTS AND INCLUDES NON IFRS/US GAAP MEASURES:  </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</si>
  <si>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</si>
  <si>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</si>
  <si>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</si>
  <si>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</si>
  <si>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</si>
  <si>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</si>
  <si>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</si>
  <si>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</si>
  <si>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</si>
  <si>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</si>
  <si>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</si>
  <si>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</si>
  <si>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</si>
  <si>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</si>
  <si>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</si>
  <si>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</si>
  <si>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</si>
  <si>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</si>
  <si>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</si>
  <si>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</si>
  <si>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change in FCBVS adj for dividends </t>
    </r>
    <r>
      <rPr>
        <vertAlign val="superscript"/>
        <sz val="10"/>
        <rFont val="Arial"/>
        <family val="2"/>
      </rPr>
      <t>(2)</t>
    </r>
    <r>
      <rPr>
        <sz val="10"/>
        <rFont val="Arial"/>
        <family val="2"/>
      </rPr>
      <t xml:space="preserve"> - rolling 12 months</t>
    </r>
  </si>
  <si>
    <r>
      <t xml:space="preserve">compound annual change in FCBVS adj for dividends </t>
    </r>
    <r>
      <rPr>
        <vertAlign val="superscript"/>
        <sz val="10"/>
        <rFont val="Arial"/>
        <family val="2"/>
      </rPr>
      <t>(2)</t>
    </r>
  </si>
  <si>
    <r>
      <t xml:space="preserve">compound annual change in FCBVS adj for dividends </t>
    </r>
    <r>
      <rPr>
        <vertAlign val="superscript"/>
        <sz val="10"/>
        <rFont val="Arial"/>
        <family val="2"/>
      </rPr>
      <t>(2)</t>
    </r>
    <r>
      <rPr>
        <sz val="10"/>
        <rFont val="Arial"/>
        <family val="2"/>
      </rPr>
      <t xml:space="preserve"> - above 3 month treasury</t>
    </r>
  </si>
  <si>
    <r>
      <t xml:space="preserve">change in FCBVS adj for dividends </t>
    </r>
    <r>
      <rPr>
        <vertAlign val="superscript"/>
        <sz val="10"/>
        <rFont val="Arial"/>
        <family val="2"/>
      </rPr>
      <t>(2)</t>
    </r>
    <r>
      <rPr>
        <sz val="10"/>
        <rFont val="Arial"/>
        <family val="2"/>
      </rPr>
      <t xml:space="preserve"> - since inception</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</si>
  <si>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</si>
  <si>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t>average book yield of fixed income and managed cash</t>
  </si>
  <si>
    <r>
      <t xml:space="preserve">  managed cash </t>
    </r>
    <r>
      <rPr>
        <vertAlign val="superscript"/>
        <sz val="12"/>
        <color indexed="8"/>
        <rFont val="Arial"/>
        <family val="2"/>
      </rPr>
      <t>(1)</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</si>
  <si>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</si>
  <si>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</si>
  <si>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</si>
  <si>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</si>
  <si>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</si>
  <si>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</si>
  <si>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t xml:space="preserve">accumulated other comprehensive income </t>
  </si>
  <si>
    <t>duration</t>
  </si>
  <si>
    <t>investment portfolio - sector detail</t>
  </si>
  <si>
    <r>
      <t xml:space="preserve">change in FDBVS adj for dividends </t>
    </r>
    <r>
      <rPr>
        <vertAlign val="superscript"/>
        <sz val="10"/>
        <rFont val="Arial"/>
        <family val="2"/>
      </rPr>
      <t>(2)</t>
    </r>
    <r>
      <rPr>
        <sz val="10"/>
        <rFont val="Arial"/>
        <family val="2"/>
      </rPr>
      <t xml:space="preserve"> - quarter </t>
    </r>
  </si>
  <si>
    <r>
      <t xml:space="preserve">change in FDBVS adj for dividends </t>
    </r>
    <r>
      <rPr>
        <vertAlign val="superscript"/>
        <sz val="10"/>
        <rFont val="Arial"/>
        <family val="2"/>
      </rPr>
      <t>(2)</t>
    </r>
    <r>
      <rPr>
        <sz val="10"/>
        <rFont val="Arial"/>
        <family val="2"/>
      </rPr>
      <t xml:space="preserve"> - rolling 12 months</t>
    </r>
  </si>
  <si>
    <r>
      <t xml:space="preserve">compound annual change in FDBVS adj for dividends </t>
    </r>
    <r>
      <rPr>
        <vertAlign val="superscript"/>
        <sz val="10"/>
        <rFont val="Arial"/>
        <family val="2"/>
      </rPr>
      <t>(2)</t>
    </r>
  </si>
  <si>
    <r>
      <t xml:space="preserve">compound annual change in FDBVS adj for dividends </t>
    </r>
    <r>
      <rPr>
        <vertAlign val="superscript"/>
        <sz val="10"/>
        <rFont val="Arial"/>
        <family val="2"/>
      </rPr>
      <t>(2)</t>
    </r>
    <r>
      <rPr>
        <sz val="10"/>
        <rFont val="Arial"/>
        <family val="2"/>
      </rPr>
      <t xml:space="preserve"> - above 3 month treasury</t>
    </r>
  </si>
  <si>
    <r>
      <t xml:space="preserve">change in FDBVS adj for dividends </t>
    </r>
    <r>
      <rPr>
        <vertAlign val="superscript"/>
        <sz val="10"/>
        <rFont val="Arial"/>
        <family val="2"/>
      </rPr>
      <t>(2)</t>
    </r>
    <r>
      <rPr>
        <sz val="10"/>
        <rFont val="Arial"/>
        <family val="2"/>
      </rPr>
      <t xml:space="preserve"> - since inception</t>
    </r>
  </si>
  <si>
    <t>fully converted book value denominator</t>
  </si>
  <si>
    <t>Total</t>
  </si>
  <si>
    <t>growth in fully converted book value per share plus dividends since inception</t>
  </si>
  <si>
    <t>A+</t>
  </si>
  <si>
    <t>AA</t>
  </si>
  <si>
    <t>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</si>
  <si>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</si>
  <si>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</si>
  <si>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</si>
  <si>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</si>
  <si>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</si>
  <si>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 xml:space="preserve"> - fixed income securities - available for sale</t>
  </si>
  <si>
    <t>.</t>
  </si>
  <si>
    <t>AA-</t>
  </si>
  <si>
    <t>Mexico</t>
  </si>
  <si>
    <t>A-</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</si>
  <si>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</si>
  <si>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</si>
  <si>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</si>
  <si>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</si>
  <si>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</si>
  <si>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</si>
  <si>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</si>
  <si>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</si>
  <si>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</si>
  <si>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</si>
  <si>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</si>
  <si>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</si>
  <si>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</si>
  <si>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</si>
  <si>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</si>
  <si>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t>gain (loss)</t>
  </si>
  <si>
    <r>
      <t xml:space="preserve">(1) </t>
    </r>
    <r>
      <rPr>
        <sz val="9"/>
        <rFont val="Arial"/>
        <family val="2"/>
      </rPr>
      <t xml:space="preserve">warrants and restricted stock contain anti-dilution provisions in regards to dividends; the exercise price of options may be adjusted for dividend payments </t>
    </r>
  </si>
  <si>
    <t>BB-</t>
  </si>
  <si>
    <t xml:space="preserve">  agency commercial mortgage backed securities</t>
  </si>
  <si>
    <t>Norway</t>
  </si>
  <si>
    <t xml:space="preserve">profit before tax and finance costs </t>
  </si>
  <si>
    <t>profit before tax</t>
  </si>
  <si>
    <t xml:space="preserve">profit after tax </t>
  </si>
  <si>
    <t>basic earnings per share:</t>
  </si>
  <si>
    <t>30 june 2011</t>
  </si>
  <si>
    <t>22.</t>
  </si>
  <si>
    <t>top twenty corporate holdings by issuer</t>
  </si>
  <si>
    <t xml:space="preserve">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  </t>
  </si>
  <si>
    <t>total fixed income securities - available for sale</t>
  </si>
  <si>
    <t>Lancashire Holdings Limited</t>
  </si>
  <si>
    <t>table of contents</t>
  </si>
  <si>
    <t>energy segment - underwriting statement</t>
  </si>
  <si>
    <t>Belgium</t>
  </si>
  <si>
    <t>Spain</t>
  </si>
  <si>
    <t>United States</t>
  </si>
  <si>
    <t>France</t>
  </si>
  <si>
    <t>Switzerland</t>
  </si>
  <si>
    <t>Germany</t>
  </si>
  <si>
    <t>Hong Kong</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</si>
  <si>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</si>
  <si>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</si>
  <si>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</si>
  <si>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</si>
  <si>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</si>
  <si>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</si>
  <si>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</si>
  <si>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</si>
  <si>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corporate &amp; global bond holdings</t>
  </si>
  <si>
    <r>
      <t xml:space="preserve">rating </t>
    </r>
    <r>
      <rPr>
        <b/>
        <vertAlign val="superscript"/>
        <sz val="12"/>
        <rFont val="Arial"/>
        <family val="2"/>
      </rPr>
      <t>(2)</t>
    </r>
  </si>
  <si>
    <t>bonds by country</t>
  </si>
  <si>
    <t>investment portfolio - corporate and global bond holdings</t>
  </si>
  <si>
    <t>five years later</t>
  </si>
  <si>
    <t>United Arab Emirates</t>
  </si>
  <si>
    <r>
      <t>quality</t>
    </r>
    <r>
      <rPr>
        <b/>
        <vertAlign val="superscript"/>
        <sz val="12"/>
        <rFont val="Arial"/>
        <family val="2"/>
      </rPr>
      <t>(1)</t>
    </r>
  </si>
  <si>
    <t xml:space="preserve">  supranationals</t>
  </si>
  <si>
    <t>average credit quality of fixed income only</t>
  </si>
  <si>
    <t xml:space="preserve">  bank loans</t>
  </si>
  <si>
    <t>six years later</t>
  </si>
  <si>
    <t>aviation satellite</t>
  </si>
  <si>
    <t>investment in associates</t>
  </si>
  <si>
    <t xml:space="preserve">  industrials</t>
  </si>
  <si>
    <t xml:space="preserve">  utilities</t>
  </si>
  <si>
    <t>other income</t>
  </si>
  <si>
    <t xml:space="preserve"> - equity securities - available for sale</t>
  </si>
  <si>
    <t>net cash flows from operating activities</t>
  </si>
  <si>
    <t>net cash flows from (used in) investing activities</t>
  </si>
  <si>
    <t>China</t>
  </si>
  <si>
    <t>average duration of fixed income, managed cash and derivative instruments</t>
  </si>
  <si>
    <t>energy liabilities</t>
  </si>
  <si>
    <t>shareholders' equity attributable to Lancashire</t>
  </si>
  <si>
    <t>net foreign exchange gains (losses)</t>
  </si>
  <si>
    <t>Marshall Islands</t>
  </si>
  <si>
    <t>1.0 years</t>
  </si>
  <si>
    <t>profit after tax attributable to Lancashire</t>
  </si>
  <si>
    <t>basic earnings per share attributable to Lancashire</t>
  </si>
  <si>
    <t>diluted earnings per share attributable to Lancashire</t>
  </si>
  <si>
    <t>diluted operating earnings per share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</si>
  <si>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</si>
  <si>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</si>
  <si>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</si>
  <si>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</si>
  <si>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net operating income attributable to Lancashire</t>
  </si>
  <si>
    <t>comprehensive income attributable to Lancashire</t>
  </si>
  <si>
    <t>non-controlling interest</t>
  </si>
  <si>
    <t xml:space="preserve">NET OPERATING INCOME (LOSS) ATTRIBUTABLE TO LANCASHIRE - NET OPERATING INCOME (LOSS) EXCLUDES: REALISED GAINS AND LOSSES; FOREIGN EXCHANGE AND TAX </t>
  </si>
  <si>
    <t>DEBT TO TOTAL CAPITAL RATIO - THE CALCULATION IS BASED ON THE FOLLOWING AND IS AN INDICATION OF THE LEVERAGE OF THE COMPANY: LONG-TERM DEBT DIVIDED BY LONG-TERM DEBT PLUS SHAREHOLDERS' EQUITY ATTRIBUTABLE TO LANCASHIRE</t>
  </si>
  <si>
    <t>COMBINED RATIO - THE COMBINED RATIO IS THE SUM OF THE LOSS RATIO, THE NET ACQUISITION COST RATIO AND THE ADMINISTRATIVE EXPENSE RATIO</t>
  </si>
  <si>
    <t>31 december 2013</t>
  </si>
  <si>
    <t>23.</t>
  </si>
  <si>
    <t>24.</t>
  </si>
  <si>
    <r>
      <t>full year</t>
    </r>
    <r>
      <rPr>
        <b/>
        <vertAlign val="superscript"/>
        <sz val="11"/>
        <rFont val="Arial"/>
        <family val="2"/>
      </rPr>
      <t xml:space="preserve"> (1)</t>
    </r>
  </si>
  <si>
    <t>goodwill and other intangible assets</t>
  </si>
  <si>
    <t>summary underwriting segment results</t>
  </si>
  <si>
    <r>
      <t xml:space="preserve">change in prior AY </t>
    </r>
    <r>
      <rPr>
        <vertAlign val="superscript"/>
        <sz val="11"/>
        <rFont val="Arial"/>
        <family val="2"/>
      </rPr>
      <t>(2)</t>
    </r>
  </si>
  <si>
    <t>IBNR as % of net reserves</t>
  </si>
  <si>
    <r>
      <t xml:space="preserve">change in prior AY </t>
    </r>
    <r>
      <rPr>
        <vertAlign val="superscript"/>
        <sz val="11"/>
        <rFont val="Arial"/>
        <family val="2"/>
      </rPr>
      <t>(1)</t>
    </r>
  </si>
  <si>
    <r>
      <t xml:space="preserve">(2) </t>
    </r>
    <r>
      <rPr>
        <sz val="11"/>
        <rFont val="Arial"/>
        <family val="2"/>
      </rPr>
      <t>AY = accident year</t>
    </r>
  </si>
  <si>
    <r>
      <t xml:space="preserve">(1) </t>
    </r>
    <r>
      <rPr>
        <sz val="11"/>
        <rFont val="Arial"/>
        <family val="2"/>
      </rPr>
      <t>AY = accident year</t>
    </r>
  </si>
  <si>
    <t>net losses and loss ratios (cont.)</t>
  </si>
  <si>
    <t>underwriting income</t>
  </si>
  <si>
    <t>estimate of ultimate Lloyd's segment liability:</t>
  </si>
  <si>
    <r>
      <t xml:space="preserve">net reserves in Lloyd's segment </t>
    </r>
    <r>
      <rPr>
        <vertAlign val="superscript"/>
        <sz val="11"/>
        <rFont val="Arial"/>
        <family val="2"/>
      </rPr>
      <t>(1)</t>
    </r>
  </si>
  <si>
    <t>Lloyd's segment - underwriting statement</t>
  </si>
  <si>
    <t xml:space="preserve">    - at fair value through profit or loss</t>
  </si>
  <si>
    <t>net insurance losses (recoveries)</t>
  </si>
  <si>
    <t>net underwriting income</t>
  </si>
  <si>
    <t>2006 &amp; prior</t>
  </si>
  <si>
    <t>Lloyd's</t>
  </si>
  <si>
    <r>
      <t xml:space="preserve">full year </t>
    </r>
    <r>
      <rPr>
        <b/>
        <vertAlign val="superscript"/>
        <sz val="11"/>
        <rFont val="Arial"/>
        <family val="2"/>
      </rPr>
      <t>(1)</t>
    </r>
  </si>
  <si>
    <t>marine cargo</t>
  </si>
  <si>
    <t>aviation and satellite</t>
  </si>
  <si>
    <t>contingency</t>
  </si>
  <si>
    <t>to include group acq adjustments?</t>
  </si>
  <si>
    <t>property reinsurance</t>
  </si>
  <si>
    <t>Cathedral Capital Limited</t>
  </si>
  <si>
    <r>
      <t xml:space="preserve">net realised gains (losses) and impairments </t>
    </r>
    <r>
      <rPr>
        <vertAlign val="superscript"/>
        <sz val="11"/>
        <rFont val="Arial"/>
        <family val="2"/>
      </rPr>
      <t>(2)</t>
    </r>
  </si>
  <si>
    <t xml:space="preserve">  fixed income funds</t>
  </si>
  <si>
    <t>Finland</t>
  </si>
  <si>
    <t>share of profit of associates</t>
  </si>
  <si>
    <t>net other investment income (losses)</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</si>
  <si>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</si>
  <si>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</si>
  <si>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</si>
  <si>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</si>
  <si>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</si>
  <si>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r>
      <t>(1)</t>
    </r>
    <r>
      <rPr>
        <sz val="11"/>
        <rFont val="Arial"/>
        <family val="2"/>
      </rPr>
      <t xml:space="preserve"> includes Lloyd's segment assets and liabilities as at 31 December 2013</t>
    </r>
  </si>
  <si>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</si>
  <si>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 xml:space="preserve">net other investment income (losses) </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</si>
  <si>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</si>
  <si>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</si>
  <si>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</si>
  <si>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(2)</t>
    </r>
    <r>
      <rPr>
        <sz val="9"/>
        <rFont val="Arial"/>
        <family val="2"/>
      </rPr>
      <t xml:space="preserve"> gross and net losses include Lloyd's segment</t>
    </r>
  </si>
  <si>
    <r>
      <t>(1)</t>
    </r>
    <r>
      <rPr>
        <sz val="8"/>
        <rFont val="Arial"/>
        <family val="2"/>
      </rPr>
      <t xml:space="preserve"> includes Lloyd's segment results from the date of acquisition, 7 November 2013</t>
    </r>
  </si>
  <si>
    <r>
      <rPr>
        <vertAlign val="superscript"/>
        <sz val="9"/>
        <color indexed="8"/>
        <rFont val="Arial"/>
        <family val="2"/>
      </rPr>
      <t>(1)</t>
    </r>
    <r>
      <rPr>
        <sz val="9"/>
        <color indexed="8"/>
        <rFont val="Arial"/>
        <family val="2"/>
      </rPr>
      <t xml:space="preserve"> includes Lloyd's segment results from the date of acquisition, 7 November 2013</t>
    </r>
  </si>
  <si>
    <t>(1) includes Lloyd's segment results from the date of acquisition, 7 November 2013</t>
  </si>
  <si>
    <r>
      <t>(2)</t>
    </r>
    <r>
      <rPr>
        <sz val="12"/>
        <rFont val="Arial"/>
        <family val="2"/>
      </rPr>
      <t xml:space="preserve"> primary rating source is S&amp;P. If it is not available, the S&amp;P equivalent rating of other nationally recognised rating agencies is used</t>
    </r>
  </si>
  <si>
    <r>
      <t>(1)</t>
    </r>
    <r>
      <rPr>
        <sz val="12"/>
        <rFont val="Arial"/>
        <family val="2"/>
      </rPr>
      <t xml:space="preserve"> credit quality is calculated based on the weighted average credit ratings of the underlying debt securities. Primary rating source is S&amp;P. If it is not available, the S&amp;P equivalent rating of other nationally recognised rating agencies is used</t>
    </r>
  </si>
  <si>
    <r>
      <t xml:space="preserve">(1) </t>
    </r>
    <r>
      <rPr>
        <sz val="11"/>
        <rFont val="Arial"/>
        <family val="2"/>
      </rPr>
      <t>net reserves in Lloyd's segment on date of acquisition, 7 November 2013</t>
    </r>
  </si>
  <si>
    <r>
      <t xml:space="preserve">total </t>
    </r>
    <r>
      <rPr>
        <b/>
        <vertAlign val="superscript"/>
        <sz val="12"/>
        <rFont val="Arial"/>
        <family val="2"/>
      </rPr>
      <t>(2)</t>
    </r>
  </si>
  <si>
    <t xml:space="preserve">  fixed income securities at fair value through profit or loss</t>
  </si>
  <si>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</si>
  <si>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</si>
  <si>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</si>
  <si>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</si>
  <si>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</si>
  <si>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</si>
  <si>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</si>
  <si>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</si>
  <si>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</si>
  <si>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</si>
  <si>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reduction (increase) in net loss ratio post accident year end</t>
  </si>
  <si>
    <t>total Lloyd's</t>
  </si>
  <si>
    <t xml:space="preserve">financing expenses </t>
  </si>
  <si>
    <t>1.5 years</t>
  </si>
  <si>
    <t>basic and fully converted book value per share - tangible capital</t>
  </si>
  <si>
    <t>basic and fully diluted book value per share - tangible capital</t>
  </si>
  <si>
    <r>
      <t>at acquisition</t>
    </r>
    <r>
      <rPr>
        <vertAlign val="superscript"/>
        <sz val="9"/>
        <rFont val="Arial"/>
        <family val="2"/>
      </rPr>
      <t>(2)</t>
    </r>
  </si>
  <si>
    <r>
      <t>as at 31 december 2013</t>
    </r>
    <r>
      <rPr>
        <vertAlign val="superscript"/>
        <sz val="9"/>
        <rFont val="Arial"/>
        <family val="2"/>
      </rPr>
      <t>(2)</t>
    </r>
  </si>
  <si>
    <r>
      <t xml:space="preserve">change in tangible FCBVS adj for dividends </t>
    </r>
    <r>
      <rPr>
        <vertAlign val="superscript"/>
        <sz val="10"/>
        <rFont val="Arial"/>
        <family val="2"/>
      </rPr>
      <t>(2)</t>
    </r>
    <r>
      <rPr>
        <sz val="10"/>
        <rFont val="Arial"/>
        <family val="2"/>
      </rPr>
      <t xml:space="preserve"> - quarter </t>
    </r>
  </si>
  <si>
    <r>
      <t xml:space="preserve">change in tangible FDBVS adj for dividends </t>
    </r>
    <r>
      <rPr>
        <vertAlign val="superscript"/>
        <sz val="10"/>
        <rFont val="Arial"/>
        <family val="2"/>
      </rPr>
      <t>(2)</t>
    </r>
    <r>
      <rPr>
        <sz val="10"/>
        <rFont val="Arial"/>
        <family val="2"/>
      </rPr>
      <t xml:space="preserve"> - quarter </t>
    </r>
  </si>
  <si>
    <t>tangible book value numerator</t>
  </si>
  <si>
    <t>tangible basic book value per share attributable to Lancashire</t>
  </si>
  <si>
    <t>tangible fully converted book value per share attributable to Lancashire</t>
  </si>
  <si>
    <t>tangible fully diluted book value per share attributable to Lancashire</t>
  </si>
  <si>
    <t>tangible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</si>
  <si>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</si>
  <si>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net cash flows from (used in) financing activities</t>
  </si>
  <si>
    <t>net increase (decrease) in cash and cash equivalents</t>
  </si>
  <si>
    <r>
      <t>(2)</t>
    </r>
    <r>
      <rPr>
        <sz val="12"/>
        <rFont val="Arial"/>
        <family val="2"/>
      </rPr>
      <t xml:space="preserve"> Includes corporate bonds &amp; bank loans (AFS) and fixed income (FVTPL)</t>
    </r>
  </si>
  <si>
    <t>top twenty holdings as a % of corporate bonds (AFS) and fixed income (FVTPL)</t>
  </si>
  <si>
    <t>deduction for goodwill and other intangible assets</t>
  </si>
  <si>
    <t>basic and fully converted book value per share, tangible basic and tangible fully converted book value per share</t>
  </si>
  <si>
    <t>basic and fully diluted book value per share, tangible basic and tangible fully diluted book value per share</t>
  </si>
  <si>
    <r>
      <t xml:space="preserve">summary consolidated income statements </t>
    </r>
    <r>
      <rPr>
        <b/>
        <vertAlign val="superscript"/>
        <sz val="12"/>
        <rFont val="Arial"/>
        <family val="2"/>
      </rPr>
      <t>(1)</t>
    </r>
  </si>
  <si>
    <t>corporate bonds &amp; bank loans (AFS) and fixed income (FVTPL)</t>
  </si>
  <si>
    <r>
      <t>(2)</t>
    </r>
    <r>
      <rPr>
        <sz val="8"/>
        <rFont val="Arial"/>
        <family val="2"/>
      </rPr>
      <t xml:space="preserve"> accident year loss allocations for the Lloyd's segment at acquisition and at 31 December 2013 have been re-estimated to bring in line with the Lancashire Group methodology</t>
    </r>
  </si>
  <si>
    <r>
      <rPr>
        <vertAlign val="superscript"/>
        <sz val="10"/>
        <rFont val="Arial"/>
        <family val="2"/>
      </rPr>
      <t>(2)</t>
    </r>
    <r>
      <rPr>
        <sz val="11"/>
        <rFont val="Arial"/>
        <family val="2"/>
      </rPr>
      <t xml:space="preserve"> </t>
    </r>
    <r>
      <rPr>
        <sz val="9"/>
        <rFont val="Arial"/>
        <family val="2"/>
      </rPr>
      <t>Includes unrealised gains and losses prior to 7 November 2013</t>
    </r>
  </si>
  <si>
    <t>ytd-14 vs.</t>
  </si>
  <si>
    <t>ytd-13</t>
  </si>
  <si>
    <t>30 june 2014</t>
  </si>
  <si>
    <t>Chile</t>
  </si>
  <si>
    <t>Macau</t>
  </si>
  <si>
    <t>Lloyds Banking Group Plc</t>
  </si>
  <si>
    <t>Verizon Communications Inc.</t>
  </si>
  <si>
    <t>DNB Boligkreditt AS</t>
  </si>
  <si>
    <t>Bank of Nova Scotia</t>
  </si>
  <si>
    <t>JPMorgan Chase &amp; Co.</t>
  </si>
  <si>
    <t>Australia &amp; New Zealand Banking Group Ltd.</t>
  </si>
  <si>
    <t>Berkshire Hathaway Inc.</t>
  </si>
  <si>
    <t>Morgan Stanley</t>
  </si>
  <si>
    <t>BP Plc</t>
  </si>
  <si>
    <t>Total SA</t>
  </si>
  <si>
    <t>Credit Suisse Group AG</t>
  </si>
  <si>
    <t>The Goldman Sachs Group Inc.</t>
  </si>
  <si>
    <t>Mitsubishi UFJ Financial Group Inc.</t>
  </si>
  <si>
    <t xml:space="preserve"> - hedge funds - at fair value through profit or loss</t>
  </si>
  <si>
    <t>Ford Motor Credit Company</t>
  </si>
  <si>
    <t xml:space="preserve">  corporate bonds </t>
  </si>
  <si>
    <t xml:space="preserve">  equity securities - available for sale</t>
  </si>
  <si>
    <t xml:space="preserve">  fixed income - at fair value through profit or loss</t>
  </si>
  <si>
    <t>Abbvie Inc.</t>
  </si>
  <si>
    <t>deferred tax liability</t>
  </si>
  <si>
    <t xml:space="preserve">  hedge funds - at fair value through profit or loss</t>
  </si>
  <si>
    <r>
      <rPr>
        <vertAlign val="superscript"/>
        <sz val="10"/>
        <rFont val="Arial"/>
        <family val="2"/>
      </rPr>
      <t>(1)</t>
    </r>
    <r>
      <rPr>
        <sz val="11"/>
        <rFont val="Arial"/>
        <family val="2"/>
      </rPr>
      <t xml:space="preserve"> </t>
    </r>
    <r>
      <rPr>
        <sz val="9"/>
        <rFont val="Arial"/>
        <family val="2"/>
      </rPr>
      <t>2013 information is being provided for informational purposes only. Lancashire financial statements include results of Cathedral from the date of acquisition, 7 November 2013. Cathedral results from the date of acquisition include acquisition related adjustments and do not therefore reflect the company's stand-alone position.</t>
    </r>
  </si>
  <si>
    <t xml:space="preserve">  corporate bonds</t>
  </si>
  <si>
    <t xml:space="preserve">  financials</t>
  </si>
  <si>
    <r>
      <t>q4</t>
    </r>
    <r>
      <rPr>
        <b/>
        <vertAlign val="superscript"/>
        <sz val="11"/>
        <color indexed="8"/>
        <rFont val="Arial"/>
        <family val="2"/>
      </rPr>
      <t xml:space="preserve"> (1)</t>
    </r>
  </si>
  <si>
    <r>
      <t>q4</t>
    </r>
    <r>
      <rPr>
        <b/>
        <vertAlign val="superscript"/>
        <sz val="11"/>
        <rFont val="Arial"/>
        <family val="2"/>
      </rPr>
      <t xml:space="preserve"> (1)</t>
    </r>
  </si>
  <si>
    <t>30 september 2014</t>
  </si>
  <si>
    <r>
      <t>31 december 2013</t>
    </r>
    <r>
      <rPr>
        <b/>
        <vertAlign val="superscript"/>
        <sz val="11"/>
        <rFont val="Arial"/>
        <family val="2"/>
      </rPr>
      <t xml:space="preserve"> (1)</t>
    </r>
  </si>
  <si>
    <r>
      <t>q4</t>
    </r>
    <r>
      <rPr>
        <b/>
        <vertAlign val="superscript"/>
        <sz val="10"/>
        <color indexed="8"/>
        <rFont val="Arial"/>
        <family val="2"/>
      </rPr>
      <t xml:space="preserve"> (1)</t>
    </r>
  </si>
  <si>
    <r>
      <t>full year</t>
    </r>
    <r>
      <rPr>
        <b/>
        <vertAlign val="superscript"/>
        <sz val="10"/>
        <rFont val="Arial"/>
        <family val="2"/>
      </rPr>
      <t xml:space="preserve"> (1)</t>
    </r>
  </si>
  <si>
    <t xml:space="preserve"> AAA </t>
  </si>
  <si>
    <t>UBS AG</t>
  </si>
  <si>
    <t xml:space="preserve"> A- </t>
  </si>
  <si>
    <t xml:space="preserve"> BBB+ </t>
  </si>
  <si>
    <t xml:space="preserve"> AA+ </t>
  </si>
  <si>
    <t xml:space="preserve"> A </t>
  </si>
  <si>
    <t xml:space="preserve"> A+ </t>
  </si>
  <si>
    <t xml:space="preserve"> AA- </t>
  </si>
  <si>
    <t xml:space="preserve"> BBB- </t>
  </si>
  <si>
    <t xml:space="preserve"> AA </t>
  </si>
  <si>
    <t>non gulf of mexico - US</t>
  </si>
  <si>
    <t>total underwriting expenses (recoveries)</t>
  </si>
  <si>
    <t>(income) loss attributable to non-controlling interest</t>
  </si>
  <si>
    <t>quarterly net return excluding the impact of internal FX hedges</t>
  </si>
  <si>
    <t>quarterly net return including the impact of internal FX hedges</t>
  </si>
  <si>
    <t>Supranationals</t>
  </si>
  <si>
    <t>Russian Federation</t>
  </si>
  <si>
    <t>Qatar</t>
  </si>
  <si>
    <t>Brazil</t>
  </si>
  <si>
    <t>profit (loss) before tax</t>
  </si>
  <si>
    <t xml:space="preserve">profit (loss) after tax </t>
  </si>
  <si>
    <t>comprehensive income (loss)</t>
  </si>
  <si>
    <t xml:space="preserve">profit (loss) before tax and finance costs </t>
  </si>
  <si>
    <r>
      <t>(1)</t>
    </r>
    <r>
      <rPr>
        <sz val="12"/>
        <rFont val="Arial"/>
        <family val="2"/>
      </rPr>
      <t xml:space="preserve"> managed cash includes money market funds, t-bills, and repurchase agreements. Where book yields are not available, book yield is assumed to be equal to market yield</t>
    </r>
  </si>
  <si>
    <t>rolling 12 month net return excluding the impact of internal FX hedges</t>
  </si>
  <si>
    <t>rolling 12 month net return including the impact of internal FX hedges</t>
  </si>
  <si>
    <t>financing expenses</t>
  </si>
  <si>
    <t>tax credit (expense)</t>
  </si>
  <si>
    <t>net return on total investments excluding internal FX hedges</t>
  </si>
  <si>
    <t>net return on total investments including internal FX hedges</t>
  </si>
  <si>
    <t>accident year loss ratio</t>
  </si>
  <si>
    <t>Other</t>
  </si>
  <si>
    <t>31 december 2014</t>
  </si>
  <si>
    <r>
      <t>1 january 2015</t>
    </r>
    <r>
      <rPr>
        <b/>
        <vertAlign val="superscript"/>
        <sz val="10"/>
        <rFont val="Arial"/>
        <family val="2"/>
      </rPr>
      <t>(2)</t>
    </r>
  </si>
  <si>
    <t>as at 31 december 2014</t>
  </si>
  <si>
    <t>twelve months ending 31 december 2014</t>
  </si>
  <si>
    <t>twelve months ending 31 december 2013</t>
  </si>
  <si>
    <t>q4-14 vs.</t>
  </si>
  <si>
    <t>q4-13</t>
  </si>
  <si>
    <r>
      <t>Lloyd's</t>
    </r>
    <r>
      <rPr>
        <b/>
        <vertAlign val="superscript"/>
        <sz val="10"/>
        <color indexed="8"/>
        <rFont val="Arial"/>
        <family val="2"/>
      </rPr>
      <t xml:space="preserve"> (2)</t>
    </r>
  </si>
  <si>
    <r>
      <t>(2)</t>
    </r>
    <r>
      <rPr>
        <sz val="8"/>
        <rFont val="Arial"/>
        <family val="2"/>
      </rPr>
      <t xml:space="preserve"> includes Lloyd's segment results from the date of acquisition, 7 November 2013</t>
    </r>
  </si>
  <si>
    <t>Westpac Banking Group</t>
  </si>
  <si>
    <t>Bayer AG</t>
  </si>
  <si>
    <t>Commonwealth Bank of Australia</t>
  </si>
  <si>
    <t>Denmark</t>
  </si>
  <si>
    <t>Colombia</t>
  </si>
  <si>
    <t>net insurance (recoveries) losses</t>
  </si>
  <si>
    <t xml:space="preserve">total underwriting expenses </t>
  </si>
  <si>
    <t>Barclays Plc</t>
  </si>
  <si>
    <t>gross losses excluding Lloyd's segment</t>
  </si>
  <si>
    <t>net losses excluding Lloyd's segment</t>
  </si>
  <si>
    <t>gross losses Lloyd's segment</t>
  </si>
  <si>
    <t>net losses Lloyd's segment</t>
  </si>
  <si>
    <t>gross losses Group</t>
  </si>
  <si>
    <t>losses by accident year (cont.)</t>
  </si>
  <si>
    <t>25.</t>
  </si>
  <si>
    <t>not relevant</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</si>
  <si>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</si>
  <si>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(7)</t>
    </r>
    <r>
      <rPr>
        <sz val="8"/>
        <rFont val="Arial"/>
        <family val="2"/>
      </rPr>
      <t xml:space="preserve"> includes Lloyd's segment results from the date of acquisition, 7 November 2013</t>
    </r>
  </si>
  <si>
    <r>
      <t xml:space="preserve">change in FDBVS adj for dividends - tangible </t>
    </r>
    <r>
      <rPr>
        <vertAlign val="superscript"/>
        <sz val="10"/>
        <rFont val="Arial"/>
        <family val="2"/>
      </rPr>
      <t>(6)</t>
    </r>
  </si>
  <si>
    <r>
      <t>q4</t>
    </r>
    <r>
      <rPr>
        <b/>
        <vertAlign val="superscript"/>
        <sz val="10"/>
        <rFont val="Arial"/>
        <family val="2"/>
      </rPr>
      <t xml:space="preserve"> (7)</t>
    </r>
  </si>
  <si>
    <r>
      <t>full year</t>
    </r>
    <r>
      <rPr>
        <b/>
        <vertAlign val="superscript"/>
        <sz val="10"/>
        <rFont val="Arial"/>
        <family val="2"/>
      </rPr>
      <t xml:space="preserve"> (7)</t>
    </r>
  </si>
  <si>
    <r>
      <t xml:space="preserve">(6) </t>
    </r>
    <r>
      <rPr>
        <sz val="8"/>
        <rFont val="Arial"/>
        <family val="2"/>
      </rPr>
      <t>change in tangible fully diluted book value per share adjusted for dividends ("FDBVS") excludes intangible assets from capital</t>
    </r>
  </si>
  <si>
    <r>
      <t xml:space="preserve">(4) </t>
    </r>
    <r>
      <rPr>
        <sz val="8"/>
        <rFont val="Arial"/>
        <family val="2"/>
      </rPr>
      <t>change in tangible fully converted book value per share  adjusted for dividends ("FCBVS") excludes intangible assets from capital</t>
    </r>
  </si>
  <si>
    <r>
      <t xml:space="preserve">(5) </t>
    </r>
    <r>
      <rPr>
        <sz val="8"/>
        <rFont val="Arial"/>
        <family val="2"/>
      </rPr>
      <t xml:space="preserve">change in fully diluted book value per share adjusted for dividends ("FDBVS") is the internal rate of return of the change in fully diluted book value per share in the period adjusted for dividends accrued </t>
    </r>
  </si>
  <si>
    <r>
      <t xml:space="preserve">change in FCBVS adj for dividends - tangible </t>
    </r>
    <r>
      <rPr>
        <vertAlign val="superscript"/>
        <sz val="10"/>
        <rFont val="Arial"/>
        <family val="2"/>
      </rPr>
      <t>(4)</t>
    </r>
  </si>
  <si>
    <r>
      <t xml:space="preserve">change in FDBVS adj for dividends </t>
    </r>
    <r>
      <rPr>
        <vertAlign val="superscript"/>
        <sz val="10"/>
        <rFont val="Arial"/>
        <family val="2"/>
      </rPr>
      <t>(5)</t>
    </r>
  </si>
  <si>
    <r>
      <t>(1)</t>
    </r>
    <r>
      <rPr>
        <sz val="8"/>
        <rFont val="Arial"/>
        <family val="2"/>
      </rPr>
      <t xml:space="preserve"> accident year loss ratio is calculated using the ultimate liability revalued at the current balance sheet date</t>
    </r>
  </si>
  <si>
    <t>FULLY CONVERTED BOOK VALUE PER SHARE ("FCBVS") ATTRIBUTABLE TO LANCASHIRE - THE CALCULATION IS BASED ON THE FOLLOWING:  THE VALUE OF SHAREHOLDERS' EQUITY ATTRIBUTABLE TO LANCASHIRE PLUS THE PROCEEDS THAT WOULD BE RECEIVED FROM THE EXERCISE OF ALL DILUTIVE WARRANTS AND DILUTIVE RESTRICTED STOCK UNITS AS CALCULATED UNDER THE TREASURY METHOD; DIVIDED BY: THE SUM OF ALL SHARES, DILUTIVE WARRANTS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</si>
  <si>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WARRANTS AND DILUTIVE RESTRICTED STOCK UNITS, AS CALCULATED UNDER THE TREASURY METHOD, ASSUMING ALL ARE EXERCISED. TANGIBLE FULLY CONVERTED BOOK VALUE PER SHARE ATTRIBUTABLE TO LANCASHIRE EXCLUDES INTANGIBLE ASSETS FROM CAPITAL.</t>
  </si>
  <si>
    <r>
      <t xml:space="preserve">adjusted combined ratio </t>
    </r>
    <r>
      <rPr>
        <vertAlign val="superscript"/>
        <sz val="11"/>
        <rFont val="Arial"/>
        <family val="2"/>
      </rPr>
      <t>(3)</t>
    </r>
  </si>
  <si>
    <t>Amortisation</t>
  </si>
  <si>
    <r>
      <rPr>
        <vertAlign val="superscript"/>
        <sz val="10"/>
        <rFont val="Arial"/>
        <family val="2"/>
      </rPr>
      <t>(3)</t>
    </r>
    <r>
      <rPr>
        <sz val="11"/>
        <rFont val="Arial"/>
        <family val="2"/>
      </rPr>
      <t xml:space="preserve"> </t>
    </r>
    <r>
      <rPr>
        <sz val="9"/>
        <rFont val="Arial"/>
        <family val="2"/>
      </rPr>
      <t>Excludes acquisition related adjustments from the date of acquisition, 7 November 2013.</t>
    </r>
  </si>
  <si>
    <t xml:space="preserve"> BB-</t>
  </si>
  <si>
    <t>net losses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</si>
</sst>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_(* #,##0.000_);_(* \(#,##0.000\);_(* &quot;-&quot;??_);_(@_)"/>
    <numFmt numFmtId="170" formatCode="#,##0.0;\(#,##0.0\)"/>
    <numFmt numFmtId="171" formatCode="#,##0.0%"/>
    <numFmt numFmtId="172" formatCode="0.0%;\(0.0%\)"/>
    <numFmt numFmtId="173" formatCode="#,##0.0%;\(#,##0.0%\)"/>
    <numFmt numFmtId="174" formatCode="#,##0.000;\(#,##0.000\)"/>
    <numFmt numFmtId="175" formatCode="_(&quot;$&quot;* #,##0.0_);_(&quot;$&quot;* \(#,##0.0\);_(&quot;$&quot;* &quot;-&quot;??_);_(@_)"/>
    <numFmt numFmtId="176" formatCode="0.0_);\(0.0\)"/>
    <numFmt numFmtId="177" formatCode="_(&quot;$&quot;* #,##0.0_);_(&quot;$&quot;* \(#,##0.0\);_(&quot;$&quot;* &quot;-&quot;?_);_(@_)"/>
    <numFmt numFmtId="178" formatCode="#,##0%;\(#,##0%\)"/>
    <numFmt numFmtId="179" formatCode="###0%;\(#,##0%\)"/>
    <numFmt numFmtId="180" formatCode="_(&quot;$&quot;* #,##0_);_(&quot;$&quot;* \(#,##0\);_(&quot;$&quot;* &quot;-&quot;??_);_(@_)"/>
    <numFmt numFmtId="181" formatCode="_(* #,##0.0%_);_(* \(#,##0.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sz val="8"/>
      <name val="Arial"/>
      <family val="2"/>
    </font>
    <font>
      <vertAlign val="superscript"/>
      <sz val="9"/>
      <name val="Arial"/>
      <family val="2"/>
    </font>
    <font>
      <b/>
      <u/>
      <sz val="10"/>
      <name val="Arial"/>
      <family val="2"/>
    </font>
    <font>
      <b/>
      <i/>
      <sz val="10"/>
      <color indexed="8"/>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sz val="11"/>
      <name val="Arial"/>
      <family val="2"/>
    </font>
    <font>
      <b/>
      <i/>
      <sz val="11"/>
      <color indexed="8"/>
      <name val="Arial"/>
      <family val="2"/>
    </font>
    <font>
      <sz val="11"/>
      <name val="Arial"/>
      <family val="2"/>
    </font>
    <font>
      <i/>
      <sz val="11"/>
      <color indexed="8"/>
      <name val="Arial"/>
      <family val="2"/>
    </font>
    <font>
      <sz val="9"/>
      <name val="Arial"/>
      <family val="2"/>
    </font>
    <font>
      <sz val="12"/>
      <color indexed="8"/>
      <name val="Arial"/>
      <family val="2"/>
    </font>
    <font>
      <b/>
      <sz val="9"/>
      <name val="Arial"/>
      <family val="2"/>
    </font>
    <font>
      <b/>
      <u/>
      <sz val="9"/>
      <name val="Arial"/>
      <family val="2"/>
    </font>
    <font>
      <sz val="9"/>
      <color indexed="8"/>
      <name val="Arial"/>
      <family val="2"/>
    </font>
    <font>
      <vertAlign val="superscript"/>
      <sz val="12"/>
      <color indexed="8"/>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b/>
      <sz val="9"/>
      <color indexed="8"/>
      <name val="Arial"/>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b/>
      <vertAlign val="superscript"/>
      <sz val="12"/>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1"/>
      <name val="Arial"/>
      <family val="2"/>
    </font>
    <font>
      <b/>
      <vertAlign val="superscript"/>
      <sz val="10"/>
      <color indexed="8"/>
      <name val="Arial"/>
      <family val="2"/>
    </font>
    <font>
      <b/>
      <vertAlign val="superscript"/>
      <sz val="11"/>
      <color indexed="8"/>
      <name val="Arial"/>
      <family val="2"/>
    </font>
    <font>
      <b/>
      <vertAlign val="superscript"/>
      <sz val="10"/>
      <name val="Arial"/>
      <family val="2"/>
    </font>
    <font>
      <vertAlign val="superscript"/>
      <sz val="9"/>
      <color indexed="8"/>
      <name val="Arial"/>
      <family val="2"/>
    </font>
    <font>
      <sz val="11"/>
      <color theme="0"/>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26">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8117">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8" applyNumberFormat="0" applyAlignment="0" applyProtection="0"/>
    <xf numFmtId="0" fontId="74" fillId="21" borderId="9"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10" applyNumberFormat="0" applyFill="0" applyAlignment="0" applyProtection="0"/>
    <xf numFmtId="0" fontId="78" fillId="0" borderId="11" applyNumberFormat="0" applyFill="0" applyAlignment="0" applyProtection="0"/>
    <xf numFmtId="0" fontId="79" fillId="0" borderId="12" applyNumberFormat="0" applyFill="0" applyAlignment="0" applyProtection="0"/>
    <xf numFmtId="0" fontId="79" fillId="0" borderId="0" applyNumberFormat="0" applyFill="0" applyBorder="0" applyAlignment="0" applyProtection="0"/>
    <xf numFmtId="0" fontId="80" fillId="7" borderId="8" applyNumberFormat="0" applyAlignment="0" applyProtection="0"/>
    <xf numFmtId="0" fontId="81" fillId="0" borderId="13" applyNumberFormat="0" applyFill="0" applyAlignment="0" applyProtection="0"/>
    <xf numFmtId="0" fontId="82" fillId="22" borderId="0" applyNumberFormat="0" applyBorder="0" applyAlignment="0" applyProtection="0"/>
    <xf numFmtId="0" fontId="21" fillId="23" borderId="14" applyNumberFormat="0" applyFont="0" applyAlignment="0" applyProtection="0"/>
    <xf numFmtId="0" fontId="83" fillId="20" borderId="15" applyNumberFormat="0" applyAlignment="0" applyProtection="0"/>
    <xf numFmtId="9" fontId="21" fillId="0" borderId="0" applyFont="0" applyFill="0" applyBorder="0" applyAlignment="0" applyProtection="0"/>
    <xf numFmtId="0" fontId="70" fillId="3" borderId="0" applyNumberFormat="0" applyBorder="0" applyAlignment="0" applyProtection="0"/>
    <xf numFmtId="0" fontId="84" fillId="0" borderId="0" applyNumberFormat="0" applyBorder="0" applyAlignment="0"/>
    <xf numFmtId="0" fontId="70" fillId="2" borderId="0" applyNumberFormat="0" applyBorder="0" applyAlignment="0" applyProtection="0"/>
    <xf numFmtId="0" fontId="28" fillId="0" borderId="0" applyNumberFormat="0" applyBorder="0" applyAlignment="0"/>
    <xf numFmtId="0" fontId="29" fillId="0" borderId="0" applyNumberFormat="0" applyBorder="0" applyAlignment="0"/>
    <xf numFmtId="0" fontId="85" fillId="0" borderId="0" applyNumberFormat="0" applyFill="0" applyBorder="0" applyAlignment="0" applyProtection="0"/>
    <xf numFmtId="0" fontId="86" fillId="0" borderId="16" applyNumberFormat="0" applyFill="0" applyAlignment="0" applyProtection="0"/>
    <xf numFmtId="0" fontId="87" fillId="0" borderId="0" applyNumberFormat="0" applyFill="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8" applyNumberFormat="0" applyAlignment="0" applyProtection="0"/>
    <xf numFmtId="0" fontId="74" fillId="21" borderId="9"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10" applyNumberFormat="0" applyFill="0" applyAlignment="0" applyProtection="0"/>
    <xf numFmtId="0" fontId="78" fillId="0" borderId="11" applyNumberFormat="0" applyFill="0" applyAlignment="0" applyProtection="0"/>
    <xf numFmtId="0" fontId="79" fillId="0" borderId="12" applyNumberFormat="0" applyFill="0" applyAlignment="0" applyProtection="0"/>
    <xf numFmtId="0" fontId="79" fillId="0" borderId="0" applyNumberFormat="0" applyFill="0" applyBorder="0" applyAlignment="0" applyProtection="0"/>
    <xf numFmtId="0" fontId="80" fillId="7" borderId="8" applyNumberFormat="0" applyAlignment="0" applyProtection="0"/>
    <xf numFmtId="0" fontId="81" fillId="0" borderId="13" applyNumberFormat="0" applyFill="0" applyAlignment="0" applyProtection="0"/>
    <xf numFmtId="0" fontId="82" fillId="22" borderId="0" applyNumberFormat="0" applyBorder="0" applyAlignment="0" applyProtection="0"/>
    <xf numFmtId="0" fontId="21" fillId="23" borderId="14" applyNumberFormat="0" applyFont="0" applyAlignment="0" applyProtection="0"/>
    <xf numFmtId="0" fontId="83" fillId="20" borderId="15" applyNumberFormat="0" applyAlignment="0" applyProtection="0"/>
    <xf numFmtId="9" fontId="21" fillId="0" borderId="0" applyFont="0" applyFill="0" applyBorder="0" applyAlignment="0" applyProtection="0"/>
    <xf numFmtId="0" fontId="70" fillId="4" borderId="0" applyNumberFormat="0" applyBorder="0" applyAlignment="0" applyProtection="0"/>
    <xf numFmtId="0" fontId="84" fillId="0" borderId="0" applyNumberFormat="0" applyBorder="0" applyAlignment="0"/>
    <xf numFmtId="0" fontId="70" fillId="3" borderId="0" applyNumberFormat="0" applyBorder="0" applyAlignment="0" applyProtection="0"/>
    <xf numFmtId="0" fontId="28" fillId="0" borderId="0" applyNumberFormat="0" applyBorder="0" applyAlignment="0"/>
    <xf numFmtId="0" fontId="70" fillId="2" borderId="0" applyNumberFormat="0" applyBorder="0" applyAlignment="0" applyProtection="0"/>
    <xf numFmtId="0" fontId="85" fillId="0" borderId="0" applyNumberFormat="0" applyFill="0" applyBorder="0" applyAlignment="0" applyProtection="0"/>
    <xf numFmtId="0" fontId="86" fillId="0" borderId="16" applyNumberFormat="0" applyFill="0" applyAlignment="0" applyProtection="0"/>
    <xf numFmtId="0" fontId="87" fillId="0" borderId="0" applyNumberFormat="0" applyFill="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8" applyNumberFormat="0" applyAlignment="0" applyProtection="0"/>
    <xf numFmtId="0" fontId="74" fillId="21" borderId="9"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10" applyNumberFormat="0" applyFill="0" applyAlignment="0" applyProtection="0"/>
    <xf numFmtId="0" fontId="78" fillId="0" borderId="11" applyNumberFormat="0" applyFill="0" applyAlignment="0" applyProtection="0"/>
    <xf numFmtId="0" fontId="79" fillId="0" borderId="12" applyNumberFormat="0" applyFill="0" applyAlignment="0" applyProtection="0"/>
    <xf numFmtId="0" fontId="79" fillId="0" borderId="0" applyNumberFormat="0" applyFill="0" applyBorder="0" applyAlignment="0" applyProtection="0"/>
    <xf numFmtId="0" fontId="80" fillId="7" borderId="8" applyNumberFormat="0" applyAlignment="0" applyProtection="0"/>
    <xf numFmtId="0" fontId="81" fillId="0" borderId="13" applyNumberFormat="0" applyFill="0" applyAlignment="0" applyProtection="0"/>
    <xf numFmtId="0" fontId="82" fillId="22" borderId="0" applyNumberFormat="0" applyBorder="0" applyAlignment="0" applyProtection="0"/>
    <xf numFmtId="0" fontId="21" fillId="23" borderId="14" applyNumberFormat="0" applyFont="0" applyAlignment="0" applyProtection="0"/>
    <xf numFmtId="0" fontId="83" fillId="20" borderId="15" applyNumberFormat="0" applyAlignment="0" applyProtection="0"/>
    <xf numFmtId="9" fontId="21" fillId="0" borderId="0" applyFont="0" applyFill="0" applyBorder="0" applyAlignment="0" applyProtection="0"/>
    <xf numFmtId="0" fontId="84" fillId="0" borderId="0" applyNumberFormat="0" applyBorder="0" applyAlignment="0"/>
    <xf numFmtId="0" fontId="28" fillId="0" borderId="0" applyNumberFormat="0" applyBorder="0" applyAlignment="0"/>
    <xf numFmtId="0" fontId="85" fillId="0" borderId="0" applyNumberFormat="0" applyFill="0" applyBorder="0" applyAlignment="0" applyProtection="0"/>
    <xf numFmtId="0" fontId="86" fillId="0" borderId="16" applyNumberFormat="0" applyFill="0" applyAlignment="0" applyProtection="0"/>
    <xf numFmtId="0" fontId="87"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9" fillId="0" borderId="0" applyFont="0" applyFill="0" applyBorder="0" applyAlignment="0" applyProtection="0"/>
    <xf numFmtId="44" fontId="89" fillId="0" borderId="0" applyFont="0" applyFill="0" applyBorder="0" applyAlignment="0" applyProtection="0"/>
    <xf numFmtId="9" fontId="89" fillId="0" borderId="0" applyFont="0" applyFill="0" applyBorder="0" applyAlignment="0" applyProtection="0"/>
    <xf numFmtId="0" fontId="91" fillId="0" borderId="0" applyNumberFormat="0" applyBorder="0" applyAlignment="0"/>
    <xf numFmtId="0" fontId="90" fillId="0" borderId="0" applyNumberFormat="0" applyBorder="0" applyAlignment="0"/>
    <xf numFmtId="0" fontId="93" fillId="0" borderId="0" applyNumberFormat="0" applyBorder="0" applyAlignment="0"/>
    <xf numFmtId="0" fontId="94" fillId="0" borderId="0" applyNumberFormat="0" applyBorder="0" applyAlignment="0"/>
    <xf numFmtId="0" fontId="92" fillId="0" borderId="0" applyNumberFormat="0" applyBorder="0" applyAlignment="0"/>
    <xf numFmtId="43" fontId="95" fillId="0" borderId="0" applyFont="0" applyFill="0" applyBorder="0" applyAlignment="0" applyProtection="0"/>
    <xf numFmtId="44" fontId="95" fillId="0" borderId="0" applyFont="0" applyFill="0" applyBorder="0" applyAlignment="0" applyProtection="0"/>
    <xf numFmtId="0" fontId="96" fillId="0" borderId="0" applyNumberFormat="0" applyFill="0" applyBorder="0" applyAlignment="0" applyProtection="0">
      <alignment vertical="top"/>
      <protection locked="0"/>
    </xf>
    <xf numFmtId="9" fontId="95" fillId="0" borderId="0" applyFont="0" applyFill="0" applyBorder="0" applyAlignment="0" applyProtection="0"/>
    <xf numFmtId="0" fontId="98" fillId="0" borderId="0" applyNumberFormat="0" applyBorder="0" applyAlignment="0"/>
    <xf numFmtId="0" fontId="97" fillId="0" borderId="0" applyNumberFormat="0" applyBorder="0" applyAlignment="0"/>
    <xf numFmtId="0" fontId="100" fillId="0" borderId="0" applyNumberFormat="0" applyBorder="0" applyAlignment="0"/>
    <xf numFmtId="0" fontId="101" fillId="0" borderId="0" applyNumberFormat="0" applyBorder="0" applyAlignment="0"/>
    <xf numFmtId="0" fontId="99"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102" fillId="0" borderId="0"/>
    <xf numFmtId="43" fontId="102" fillId="0" borderId="0" applyFont="0" applyFill="0" applyBorder="0" applyAlignment="0" applyProtection="0"/>
    <xf numFmtId="0" fontId="103" fillId="0" borderId="0" applyNumberFormat="0" applyFill="0" applyBorder="0" applyAlignment="0" applyProtection="0"/>
    <xf numFmtId="0" fontId="104" fillId="0" borderId="17" applyNumberFormat="0" applyFill="0" applyAlignment="0" applyProtection="0"/>
    <xf numFmtId="0" fontId="105" fillId="0" borderId="18" applyNumberFormat="0" applyFill="0" applyAlignment="0" applyProtection="0"/>
    <xf numFmtId="0" fontId="106" fillId="0" borderId="19" applyNumberFormat="0" applyFill="0" applyAlignment="0" applyProtection="0"/>
    <xf numFmtId="0" fontId="106" fillId="0" borderId="0" applyNumberFormat="0" applyFill="0" applyBorder="0" applyAlignment="0" applyProtection="0"/>
    <xf numFmtId="0" fontId="107" fillId="24" borderId="0" applyNumberFormat="0" applyBorder="0" applyAlignment="0" applyProtection="0"/>
    <xf numFmtId="0" fontId="108" fillId="25" borderId="0" applyNumberFormat="0" applyBorder="0" applyAlignment="0" applyProtection="0"/>
    <xf numFmtId="0" fontId="109" fillId="26" borderId="0" applyNumberFormat="0" applyBorder="0" applyAlignment="0" applyProtection="0"/>
    <xf numFmtId="0" fontId="110" fillId="27" borderId="20" applyNumberFormat="0" applyAlignment="0" applyProtection="0"/>
    <xf numFmtId="0" fontId="111" fillId="28" borderId="21" applyNumberFormat="0" applyAlignment="0" applyProtection="0"/>
    <xf numFmtId="0" fontId="112" fillId="28" borderId="20" applyNumberFormat="0" applyAlignment="0" applyProtection="0"/>
    <xf numFmtId="0" fontId="113" fillId="0" borderId="22" applyNumberFormat="0" applyFill="0" applyAlignment="0" applyProtection="0"/>
    <xf numFmtId="0" fontId="114" fillId="29" borderId="23"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25" applyNumberFormat="0" applyFill="0" applyAlignment="0" applyProtection="0"/>
    <xf numFmtId="0" fontId="118"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8" fillId="34" borderId="0" applyNumberFormat="0" applyBorder="0" applyAlignment="0" applyProtection="0"/>
    <xf numFmtId="0" fontId="118"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8" fillId="38" borderId="0" applyNumberFormat="0" applyBorder="0" applyAlignment="0" applyProtection="0"/>
    <xf numFmtId="0" fontId="118"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8" fillId="42" borderId="0" applyNumberFormat="0" applyBorder="0" applyAlignment="0" applyProtection="0"/>
    <xf numFmtId="0" fontId="118"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8" fillId="46" borderId="0" applyNumberFormat="0" applyBorder="0" applyAlignment="0" applyProtection="0"/>
    <xf numFmtId="0" fontId="118"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8"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20" fillId="0" borderId="0" applyFont="0" applyFill="0" applyBorder="0" applyAlignment="0" applyProtection="0"/>
    <xf numFmtId="44" fontId="120" fillId="0" borderId="0" applyFont="0" applyFill="0" applyBorder="0" applyAlignment="0" applyProtection="0"/>
    <xf numFmtId="9" fontId="120"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24" fillId="32" borderId="0" applyNumberFormat="0" applyBorder="0" applyAlignment="0" applyProtection="0"/>
    <xf numFmtId="0" fontId="70" fillId="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70"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70" fillId="2" borderId="0" applyNumberFormat="0" applyBorder="0" applyAlignment="0" applyProtection="0"/>
    <xf numFmtId="0" fontId="124" fillId="32" borderId="0" applyNumberFormat="0" applyBorder="0" applyAlignment="0" applyProtection="0"/>
    <xf numFmtId="0" fontId="4" fillId="3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24" fillId="36" borderId="0" applyNumberFormat="0" applyBorder="0" applyAlignment="0" applyProtection="0"/>
    <xf numFmtId="0" fontId="70" fillId="3"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70"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70" fillId="3" borderId="0" applyNumberFormat="0" applyBorder="0" applyAlignment="0" applyProtection="0"/>
    <xf numFmtId="0" fontId="124" fillId="36" borderId="0" applyNumberFormat="0" applyBorder="0" applyAlignment="0" applyProtection="0"/>
    <xf numFmtId="0" fontId="4" fillId="36"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24" fillId="40" borderId="0" applyNumberFormat="0" applyBorder="0" applyAlignment="0" applyProtection="0"/>
    <xf numFmtId="0" fontId="70" fillId="4"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70"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70" fillId="4" borderId="0" applyNumberFormat="0" applyBorder="0" applyAlignment="0" applyProtection="0"/>
    <xf numFmtId="0" fontId="124" fillId="40" borderId="0" applyNumberFormat="0" applyBorder="0" applyAlignment="0" applyProtection="0"/>
    <xf numFmtId="0" fontId="4" fillId="40"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4" fillId="44" borderId="0" applyNumberFormat="0" applyBorder="0" applyAlignment="0" applyProtection="0"/>
    <xf numFmtId="0" fontId="70" fillId="5"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70"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70" fillId="5" borderId="0" applyNumberFormat="0" applyBorder="0" applyAlignment="0" applyProtection="0"/>
    <xf numFmtId="0" fontId="124" fillId="44" borderId="0" applyNumberFormat="0" applyBorder="0" applyAlignment="0" applyProtection="0"/>
    <xf numFmtId="0" fontId="4" fillId="4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4" fillId="48" borderId="0" applyNumberFormat="0" applyBorder="0" applyAlignment="0" applyProtection="0"/>
    <xf numFmtId="0" fontId="70" fillId="6"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70"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70" fillId="6" borderId="0" applyNumberFormat="0" applyBorder="0" applyAlignment="0" applyProtection="0"/>
    <xf numFmtId="0" fontId="124" fillId="48" borderId="0" applyNumberFormat="0" applyBorder="0" applyAlignment="0" applyProtection="0"/>
    <xf numFmtId="0" fontId="4" fillId="48"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4" fillId="52" borderId="0" applyNumberFormat="0" applyBorder="0" applyAlignment="0" applyProtection="0"/>
    <xf numFmtId="0" fontId="70" fillId="7"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70"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70" fillId="7" borderId="0" applyNumberFormat="0" applyBorder="0" applyAlignment="0" applyProtection="0"/>
    <xf numFmtId="0" fontId="124" fillId="52" borderId="0" applyNumberFormat="0" applyBorder="0" applyAlignment="0" applyProtection="0"/>
    <xf numFmtId="0" fontId="4" fillId="52"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24" fillId="33" borderId="0" applyNumberFormat="0" applyBorder="0" applyAlignment="0" applyProtection="0"/>
    <xf numFmtId="0" fontId="70" fillId="8"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70"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70" fillId="8" borderId="0" applyNumberFormat="0" applyBorder="0" applyAlignment="0" applyProtection="0"/>
    <xf numFmtId="0" fontId="124" fillId="33" borderId="0" applyNumberFormat="0" applyBorder="0" applyAlignment="0" applyProtection="0"/>
    <xf numFmtId="0" fontId="4" fillId="33"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24" fillId="37" borderId="0" applyNumberFormat="0" applyBorder="0" applyAlignment="0" applyProtection="0"/>
    <xf numFmtId="0" fontId="70" fillId="9"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70"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70" fillId="9" borderId="0" applyNumberFormat="0" applyBorder="0" applyAlignment="0" applyProtection="0"/>
    <xf numFmtId="0" fontId="124" fillId="37" borderId="0" applyNumberFormat="0" applyBorder="0" applyAlignment="0" applyProtection="0"/>
    <xf numFmtId="0" fontId="4" fillId="3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24" fillId="41" borderId="0" applyNumberFormat="0" applyBorder="0" applyAlignment="0" applyProtection="0"/>
    <xf numFmtId="0" fontId="70" fillId="10"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70"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70" fillId="10" borderId="0" applyNumberFormat="0" applyBorder="0" applyAlignment="0" applyProtection="0"/>
    <xf numFmtId="0" fontId="124" fillId="41" borderId="0" applyNumberFormat="0" applyBorder="0" applyAlignment="0" applyProtection="0"/>
    <xf numFmtId="0" fontId="4" fillId="41"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ont="0" applyFill="0" applyBorder="0" applyAlignment="0" applyProtection="0"/>
    <xf numFmtId="0" fontId="125" fillId="0" borderId="0" applyNumberFormat="0" applyFill="0" applyBorder="0" applyAlignment="0" applyProtection="0"/>
    <xf numFmtId="0" fontId="4"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0" fillId="0" borderId="0" applyNumberFormat="0" applyFont="0" applyFill="0" applyBorder="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7" fillId="0" borderId="0" applyNumberFormat="0" applyFill="0" applyBorder="0" applyAlignment="0" applyProtection="0"/>
    <xf numFmtId="0" fontId="70"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0"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0" fillId="0" borderId="0" applyNumberFormat="0" applyFont="0" applyFill="0" applyBorder="0" applyAlignment="0" applyProtection="0"/>
    <xf numFmtId="0" fontId="127" fillId="0" borderId="0" applyNumberFormat="0" applyFill="0" applyBorder="0" applyAlignment="0" applyProtection="0"/>
    <xf numFmtId="0" fontId="108"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8" fillId="0" borderId="20" applyNumberFormat="0" applyFill="0" applyAlignment="0" applyProtection="0"/>
    <xf numFmtId="0" fontId="70" fillId="0" borderId="0" applyNumberFormat="0" applyFont="0" applyFill="0" applyBorder="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70" fillId="0" borderId="0" applyNumberFormat="0" applyFont="0" applyFill="0" applyBorder="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13"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128" fillId="0" borderId="20" applyNumberFormat="0" applyFill="0" applyAlignment="0" applyProtection="0"/>
    <xf numFmtId="0" fontId="70" fillId="0" borderId="0" applyNumberFormat="0" applyFont="0" applyFill="0" applyBorder="0" applyAlignment="0" applyProtection="0"/>
    <xf numFmtId="0" fontId="128" fillId="0" borderId="20" applyNumberFormat="0" applyFill="0" applyAlignment="0" applyProtection="0"/>
    <xf numFmtId="0" fontId="113" fillId="0" borderId="20"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3" fillId="0" borderId="20" applyNumberFormat="0" applyFill="0" applyAlignment="0" applyProtection="0"/>
    <xf numFmtId="0" fontId="113" fillId="0" borderId="20" applyNumberFormat="0" applyFill="0" applyAlignment="0" applyProtection="0"/>
    <xf numFmtId="0" fontId="126" fillId="0" borderId="23" applyNumberFormat="0" applyFill="0" applyAlignment="0" applyProtection="0"/>
    <xf numFmtId="0" fontId="70" fillId="0" borderId="0" applyNumberFormat="0" applyFont="0" applyFill="0" applyBorder="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70"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126" fillId="0" borderId="23" applyNumberFormat="0" applyFill="0" applyAlignment="0" applyProtection="0"/>
    <xf numFmtId="0" fontId="70" fillId="0" borderId="0" applyNumberFormat="0" applyFont="0" applyFill="0" applyBorder="0" applyAlignment="0" applyProtection="0"/>
    <xf numFmtId="0" fontId="126" fillId="0" borderId="23" applyNumberFormat="0" applyFill="0" applyAlignment="0" applyProtection="0"/>
    <xf numFmtId="0" fontId="118" fillId="0" borderId="23"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0" fillId="0" borderId="0" applyNumberFormat="0" applyFill="0" applyBorder="0" applyAlignment="0" applyProtection="0"/>
    <xf numFmtId="0" fontId="70" fillId="0" borderId="0" applyNumberFormat="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0" fillId="0" borderId="0" applyNumberFormat="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0" fillId="0" borderId="0" applyNumberFormat="0" applyFon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70" fillId="0" borderId="0" applyNumberFormat="0" applyFon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70"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70" fillId="0" borderId="0" applyNumberFormat="0" applyFont="0" applyFill="0" applyBorder="0" applyAlignment="0" applyProtection="0"/>
    <xf numFmtId="0" fontId="132" fillId="0" borderId="0" applyNumberFormat="0" applyFill="0" applyBorder="0" applyAlignment="0" applyProtection="0"/>
    <xf numFmtId="0" fontId="107"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4" fillId="0" borderId="17" applyNumberFormat="0" applyFill="0" applyAlignment="0" applyProtection="0"/>
    <xf numFmtId="0" fontId="70" fillId="0" borderId="0" applyNumberFormat="0" applyFont="0" applyFill="0" applyBorder="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70" fillId="0" borderId="0" applyNumberFormat="0" applyFont="0" applyFill="0" applyBorder="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3"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134" fillId="0" borderId="17" applyNumberFormat="0" applyFill="0" applyAlignment="0" applyProtection="0"/>
    <xf numFmtId="0" fontId="70" fillId="0" borderId="0" applyNumberFormat="0" applyFont="0" applyFill="0" applyBorder="0" applyAlignment="0" applyProtection="0"/>
    <xf numFmtId="0" fontId="134" fillId="0" borderId="17" applyNumberFormat="0" applyFill="0" applyAlignment="0" applyProtection="0"/>
    <xf numFmtId="0" fontId="133" fillId="0" borderId="17"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7" applyNumberFormat="0" applyFill="0" applyAlignment="0" applyProtection="0"/>
    <xf numFmtId="0" fontId="133" fillId="0" borderId="17" applyNumberFormat="0" applyFill="0" applyAlignment="0" applyProtection="0"/>
    <xf numFmtId="0" fontId="134" fillId="0" borderId="18" applyNumberFormat="0" applyFill="0" applyAlignment="0" applyProtection="0"/>
    <xf numFmtId="0" fontId="70" fillId="0" borderId="0" applyNumberFormat="0" applyFont="0" applyFill="0" applyBorder="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70" fillId="0" borderId="0" applyNumberFormat="0" applyFont="0" applyFill="0" applyBorder="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3"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134" fillId="0" borderId="18" applyNumberFormat="0" applyFill="0" applyAlignment="0" applyProtection="0"/>
    <xf numFmtId="0" fontId="70" fillId="0" borderId="0" applyNumberFormat="0" applyFont="0" applyFill="0" applyBorder="0" applyAlignment="0" applyProtection="0"/>
    <xf numFmtId="0" fontId="134" fillId="0" borderId="18" applyNumberFormat="0" applyFill="0" applyAlignment="0" applyProtection="0"/>
    <xf numFmtId="0" fontId="133" fillId="0" borderId="18"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8" applyNumberFormat="0" applyFill="0" applyAlignment="0" applyProtection="0"/>
    <xf numFmtId="0" fontId="133" fillId="0" borderId="18" applyNumberFormat="0" applyFill="0" applyAlignment="0" applyProtection="0"/>
    <xf numFmtId="0" fontId="134" fillId="0" borderId="19" applyNumberFormat="0" applyFill="0" applyAlignment="0" applyProtection="0"/>
    <xf numFmtId="0" fontId="70" fillId="0" borderId="0" applyNumberFormat="0" applyFont="0" applyFill="0" applyBorder="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70" fillId="0" borderId="0" applyNumberFormat="0" applyFont="0" applyFill="0" applyBorder="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3"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134" fillId="0" borderId="19" applyNumberFormat="0" applyFill="0" applyAlignment="0" applyProtection="0"/>
    <xf numFmtId="0" fontId="70" fillId="0" borderId="0" applyNumberFormat="0" applyFont="0" applyFill="0" applyBorder="0" applyAlignment="0" applyProtection="0"/>
    <xf numFmtId="0" fontId="134" fillId="0" borderId="19" applyNumberFormat="0" applyFill="0" applyAlignment="0" applyProtection="0"/>
    <xf numFmtId="0" fontId="133" fillId="0" borderId="19"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19" applyNumberFormat="0" applyFill="0" applyAlignment="0" applyProtection="0"/>
    <xf numFmtId="0" fontId="133" fillId="0" borderId="19" applyNumberFormat="0" applyFill="0" applyAlignment="0" applyProtection="0"/>
    <xf numFmtId="0" fontId="134" fillId="0" borderId="0" applyNumberFormat="0" applyFill="0" applyBorder="0" applyAlignment="0" applyProtection="0"/>
    <xf numFmtId="0" fontId="70" fillId="0" borderId="0" applyNumberFormat="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70" fillId="0" borderId="0" applyNumberFormat="0" applyFon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70" fillId="0" borderId="0" applyNumberFormat="0" applyFon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31" fillId="0" borderId="0" applyNumberFormat="0" applyFill="0" applyBorder="0" applyAlignment="0" applyProtection="0"/>
    <xf numFmtId="0" fontId="135" fillId="0" borderId="20" applyNumberFormat="0" applyFill="0" applyAlignment="0" applyProtection="0"/>
    <xf numFmtId="0" fontId="70" fillId="0" borderId="0" applyNumberFormat="0" applyFont="0" applyFill="0" applyBorder="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70"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135" fillId="0" borderId="20" applyNumberFormat="0" applyFill="0" applyAlignment="0" applyProtection="0"/>
    <xf numFmtId="0" fontId="70" fillId="0" borderId="0" applyNumberFormat="0" applyFont="0" applyFill="0" applyBorder="0" applyAlignment="0" applyProtection="0"/>
    <xf numFmtId="0" fontId="135" fillId="0" borderId="20" applyNumberFormat="0" applyFill="0" applyAlignment="0" applyProtection="0"/>
    <xf numFmtId="0" fontId="110" fillId="0" borderId="20"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28" fillId="0" borderId="22" applyNumberFormat="0" applyFill="0" applyAlignment="0" applyProtection="0"/>
    <xf numFmtId="0" fontId="70" fillId="0" borderId="0" applyNumberFormat="0" applyFont="0" applyFill="0" applyBorder="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70" fillId="0" borderId="0" applyNumberFormat="0" applyFont="0" applyFill="0" applyBorder="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128" fillId="0" borderId="22" applyNumberFormat="0" applyFill="0" applyAlignment="0" applyProtection="0"/>
    <xf numFmtId="0" fontId="70" fillId="0" borderId="0" applyNumberFormat="0" applyFont="0" applyFill="0" applyBorder="0" applyAlignment="0" applyProtection="0"/>
    <xf numFmtId="0" fontId="128" fillId="0" borderId="22" applyNumberFormat="0" applyFill="0" applyAlignment="0" applyProtection="0"/>
    <xf numFmtId="0" fontId="113" fillId="0" borderId="22" applyNumberFormat="0" applyFill="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3" fillId="0" borderId="22" applyNumberFormat="0" applyFill="0" applyAlignment="0" applyProtection="0"/>
    <xf numFmtId="0" fontId="113" fillId="0" borderId="22" applyNumberFormat="0" applyFill="0" applyAlignment="0" applyProtection="0"/>
    <xf numFmtId="0" fontId="136" fillId="0" borderId="0" applyNumberFormat="0" applyFill="0" applyBorder="0" applyAlignment="0" applyProtection="0"/>
    <xf numFmtId="0" fontId="70" fillId="0" borderId="0" applyNumberFormat="0" applyFon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0"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0" fillId="0" borderId="0" applyNumberFormat="0" applyFont="0" applyFill="0" applyBorder="0" applyAlignment="0" applyProtection="0"/>
    <xf numFmtId="0" fontId="136" fillId="0" borderId="0" applyNumberFormat="0" applyFill="0" applyBorder="0" applyAlignment="0" applyProtection="0"/>
    <xf numFmtId="0" fontId="109" fillId="0" borderId="0" applyNumberForma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137" fillId="0" borderId="21" applyNumberForma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7" fillId="0" borderId="21" applyNumberFormat="0" applyFill="0" applyAlignment="0" applyProtection="0"/>
    <xf numFmtId="0" fontId="137"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15" fillId="0" borderId="0" applyNumberForma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76">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164" fontId="21" fillId="0" borderId="0" xfId="0" applyNumberFormat="1" applyFont="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0" fontId="25" fillId="0" borderId="0" xfId="0" applyFont="1"/>
    <xf numFmtId="0" fontId="25"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70" fontId="29" fillId="0" borderId="0" xfId="6" applyNumberFormat="1"/>
    <xf numFmtId="170" fontId="29" fillId="0" borderId="0" xfId="6" applyNumberFormat="1" applyAlignment="1">
      <alignment horizontal="center"/>
    </xf>
    <xf numFmtId="170"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167" fontId="21" fillId="0" borderId="0" xfId="0" applyNumberFormat="1" applyFont="1"/>
    <xf numFmtId="43" fontId="21" fillId="0" borderId="0" xfId="1" applyNumberFormat="1" applyFont="1" applyFill="1" applyAlignment="1">
      <alignment horizontal="center"/>
    </xf>
    <xf numFmtId="0" fontId="36" fillId="0" borderId="0" xfId="0" applyFont="1"/>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70"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1" fillId="0" borderId="0" xfId="0" applyFont="1" applyAlignment="1" applyProtection="1">
      <alignment horizontal="right"/>
      <protection locked="0"/>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0" fontId="21" fillId="0" borderId="2" xfId="0" applyFont="1" applyBorder="1"/>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5" fillId="0" borderId="0" xfId="0" applyFont="1" applyBorder="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5" fillId="0" borderId="0" xfId="0" applyFont="1" applyFill="1" applyAlignment="1">
      <alignment horizontal="left"/>
    </xf>
    <xf numFmtId="0" fontId="28" fillId="0" borderId="0" xfId="7" applyNumberFormat="1" applyFont="1" applyAlignment="1">
      <alignment horizontal="center"/>
    </xf>
    <xf numFmtId="0" fontId="29" fillId="0" borderId="0" xfId="6" applyNumberFormat="1" applyAlignment="1">
      <alignment horizontal="center"/>
    </xf>
    <xf numFmtId="0" fontId="29" fillId="0" borderId="0" xfId="6" applyAlignment="1">
      <alignment horizontal="center"/>
    </xf>
    <xf numFmtId="0" fontId="28" fillId="0" borderId="0" xfId="7" applyNumberFormat="1" applyBorder="1" applyAlignment="1">
      <alignment horizontal="center"/>
    </xf>
    <xf numFmtId="0" fontId="29" fillId="0" borderId="0" xfId="6" applyNumberFormat="1" applyBorder="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174" fontId="29" fillId="0" borderId="0" xfId="6" applyNumberFormat="1"/>
    <xf numFmtId="0" fontId="21" fillId="0" borderId="1" xfId="0" applyFont="1" applyBorder="1"/>
    <xf numFmtId="0" fontId="25" fillId="0" borderId="0" xfId="0" applyFont="1" applyFill="1" applyBorder="1" applyAlignment="1">
      <alignment horizontal="right"/>
    </xf>
    <xf numFmtId="172" fontId="21" fillId="0" borderId="0" xfId="5" applyNumberFormat="1" applyFont="1" applyFill="1"/>
    <xf numFmtId="0" fontId="46" fillId="0" borderId="0" xfId="0" applyFont="1" applyFill="1"/>
    <xf numFmtId="0" fontId="21" fillId="0" borderId="1" xfId="0" applyFont="1" applyFill="1" applyBorder="1"/>
    <xf numFmtId="167" fontId="21" fillId="0" borderId="1" xfId="0" applyNumberFormat="1" applyFont="1" applyFill="1" applyBorder="1"/>
    <xf numFmtId="0" fontId="45"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47"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10" quotePrefix="1" applyNumberFormat="1" applyFont="1" applyBorder="1" applyAlignment="1">
      <alignment horizontal="center"/>
    </xf>
    <xf numFmtId="0" fontId="33" fillId="0" borderId="0" xfId="8" applyFont="1" applyAlignment="1">
      <alignment horizontal="left"/>
    </xf>
    <xf numFmtId="0" fontId="33" fillId="0" borderId="0" xfId="8" quotePrefix="1" applyFont="1" applyAlignment="1">
      <alignment horizontal="center"/>
    </xf>
    <xf numFmtId="0" fontId="35" fillId="0" borderId="0" xfId="6" applyFont="1" applyAlignment="1">
      <alignment horizontal="center"/>
    </xf>
    <xf numFmtId="170" fontId="35" fillId="0" borderId="0" xfId="6" applyNumberFormat="1" applyFont="1"/>
    <xf numFmtId="0" fontId="35" fillId="0" borderId="0" xfId="6" applyFont="1" applyAlignment="1">
      <alignment horizontal="left"/>
    </xf>
    <xf numFmtId="168" fontId="35" fillId="0" borderId="0" xfId="6" applyNumberFormat="1" applyFont="1" applyAlignment="1">
      <alignment horizontal="right"/>
    </xf>
    <xf numFmtId="167" fontId="35" fillId="0" borderId="0" xfId="6" applyNumberFormat="1" applyFont="1"/>
    <xf numFmtId="167" fontId="35" fillId="0" borderId="0" xfId="6" applyNumberFormat="1" applyFont="1" applyBorder="1"/>
    <xf numFmtId="0" fontId="35" fillId="0" borderId="0" xfId="6" quotePrefix="1" applyFont="1" applyAlignment="1">
      <alignment horizontal="center"/>
    </xf>
    <xf numFmtId="168" fontId="35" fillId="0" borderId="0" xfId="6" applyNumberFormat="1" applyFont="1" applyBorder="1" applyAlignment="1">
      <alignment horizontal="right"/>
    </xf>
    <xf numFmtId="167" fontId="35" fillId="0" borderId="0" xfId="6" quotePrefix="1" applyNumberFormat="1" applyFont="1" applyAlignment="1">
      <alignment horizontal="right"/>
    </xf>
    <xf numFmtId="0" fontId="35" fillId="0" borderId="1" xfId="6" applyFont="1" applyBorder="1" applyAlignment="1">
      <alignment horizontal="center"/>
    </xf>
    <xf numFmtId="168" fontId="35" fillId="0" borderId="1" xfId="6" applyNumberFormat="1" applyFont="1" applyBorder="1" applyAlignment="1">
      <alignment horizontal="right"/>
    </xf>
    <xf numFmtId="170" fontId="35" fillId="0" borderId="0" xfId="6" quotePrefix="1" applyNumberFormat="1" applyFont="1" applyBorder="1" applyAlignment="1">
      <alignment horizontal="fill"/>
    </xf>
    <xf numFmtId="175" fontId="21" fillId="0" borderId="0" xfId="1" applyNumberFormat="1" applyFont="1" applyFill="1" applyBorder="1" applyAlignment="1">
      <alignment horizontal="center"/>
    </xf>
    <xf numFmtId="175" fontId="21" fillId="0" borderId="0" xfId="1" applyNumberFormat="1" applyFont="1" applyFill="1" applyAlignment="1">
      <alignment horizontal="center"/>
    </xf>
    <xf numFmtId="176" fontId="21" fillId="0" borderId="0" xfId="1" applyNumberFormat="1" applyFont="1" applyFill="1" applyBorder="1" applyAlignment="1">
      <alignment horizontal="center"/>
    </xf>
    <xf numFmtId="176" fontId="21" fillId="0" borderId="0" xfId="1" applyNumberFormat="1" applyFont="1" applyFill="1" applyAlignment="1">
      <alignment horizontal="center"/>
    </xf>
    <xf numFmtId="177" fontId="21" fillId="0" borderId="0" xfId="1" applyNumberFormat="1" applyFont="1" applyFill="1"/>
    <xf numFmtId="177"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8" fillId="0" borderId="0" xfId="0" applyFont="1" applyAlignment="1"/>
    <xf numFmtId="0" fontId="49" fillId="0" borderId="0" xfId="0" applyFont="1" applyAlignment="1"/>
    <xf numFmtId="0" fontId="19" fillId="0" borderId="0" xfId="3" applyAlignment="1" applyProtection="1"/>
    <xf numFmtId="0" fontId="51" fillId="0" borderId="0" xfId="0" applyFont="1" applyAlignment="1"/>
    <xf numFmtId="175" fontId="21" fillId="0" borderId="2" xfId="2" applyNumberFormat="1" applyFont="1" applyFill="1" applyBorder="1"/>
    <xf numFmtId="175"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30" fillId="0" borderId="0" xfId="10" applyNumberFormat="1" applyFont="1" applyFill="1" applyBorder="1" applyAlignment="1">
      <alignment horizontal="right"/>
    </xf>
    <xf numFmtId="0" fontId="29" fillId="0" borderId="0" xfId="6" applyFill="1"/>
    <xf numFmtId="170" fontId="29" fillId="0" borderId="0" xfId="6" applyNumberFormat="1" applyFill="1"/>
    <xf numFmtId="170" fontId="29" fillId="0" borderId="0" xfId="6" applyNumberFormat="1" applyFill="1" applyBorder="1"/>
    <xf numFmtId="170" fontId="29" fillId="0" borderId="0" xfId="6" applyNumberFormat="1" applyFill="1" applyAlignment="1">
      <alignment horizontal="center"/>
    </xf>
    <xf numFmtId="170"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164" fontId="21" fillId="0" borderId="0" xfId="1" applyNumberFormat="1" applyFont="1" applyFill="1" applyBorder="1" applyAlignment="1" applyProtection="1">
      <alignment horizontal="right"/>
      <protection locked="0"/>
    </xf>
    <xf numFmtId="0" fontId="29" fillId="0" borderId="2" xfId="6" applyFont="1" applyFill="1" applyBorder="1" applyAlignment="1">
      <alignment horizontal="left"/>
    </xf>
    <xf numFmtId="172" fontId="21" fillId="0" borderId="0" xfId="0" applyNumberFormat="1" applyFont="1" applyFill="1" applyProtection="1">
      <protection locked="0"/>
    </xf>
    <xf numFmtId="170" fontId="29" fillId="0" borderId="0" xfId="6" quotePrefix="1" applyNumberFormat="1" applyFill="1" applyAlignment="1">
      <alignment horizontal="center"/>
    </xf>
    <xf numFmtId="170" fontId="29" fillId="0" borderId="0" xfId="6" quotePrefix="1" applyNumberFormat="1" applyFill="1" applyBorder="1" applyAlignment="1">
      <alignment horizontal="center"/>
    </xf>
    <xf numFmtId="175"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5" fontId="21" fillId="0" borderId="0" xfId="1" applyNumberFormat="1" applyFont="1" applyFill="1" applyBorder="1" applyAlignment="1">
      <alignment horizontal="right"/>
    </xf>
    <xf numFmtId="175" fontId="21" fillId="0" borderId="0" xfId="1" applyNumberFormat="1" applyFont="1" applyFill="1" applyAlignment="1">
      <alignment horizontal="right"/>
    </xf>
    <xf numFmtId="176"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5"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3" fillId="0" borderId="0" xfId="0" applyFont="1"/>
    <xf numFmtId="175" fontId="53" fillId="0" borderId="0" xfId="0" applyNumberFormat="1" applyFont="1"/>
    <xf numFmtId="175" fontId="52" fillId="0" borderId="0" xfId="1" applyNumberFormat="1" applyFont="1" applyFill="1" applyBorder="1" applyAlignment="1">
      <alignment horizontal="center"/>
    </xf>
    <xf numFmtId="167" fontId="52" fillId="0" borderId="0" xfId="5" applyNumberFormat="1" applyFont="1" applyFill="1" applyAlignment="1">
      <alignment horizontal="right"/>
    </xf>
    <xf numFmtId="176" fontId="52" fillId="0" borderId="0" xfId="1" applyNumberFormat="1" applyFont="1" applyFill="1" applyBorder="1" applyAlignment="1">
      <alignment horizontal="right"/>
    </xf>
    <xf numFmtId="0" fontId="52"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2" fillId="0" borderId="0" xfId="0" applyFont="1" applyAlignment="1">
      <alignment horizontal="right"/>
    </xf>
    <xf numFmtId="0" fontId="24" fillId="0" borderId="0" xfId="0" applyFont="1" applyAlignment="1" applyProtection="1">
      <alignment horizontal="right"/>
      <protection locked="0"/>
    </xf>
    <xf numFmtId="0" fontId="54" fillId="0" borderId="0" xfId="0" applyFont="1" applyFill="1"/>
    <xf numFmtId="0" fontId="24" fillId="0" borderId="0" xfId="0" applyFont="1" applyAlignment="1" applyProtection="1">
      <protection locked="0"/>
    </xf>
    <xf numFmtId="0" fontId="54" fillId="0" borderId="0" xfId="0" applyFont="1" applyFill="1" applyBorder="1"/>
    <xf numFmtId="0" fontId="24" fillId="0" borderId="0" xfId="0" applyFont="1" applyFill="1" applyBorder="1" applyAlignment="1">
      <alignment horizontal="right"/>
    </xf>
    <xf numFmtId="0" fontId="52" fillId="0" borderId="0" xfId="0" applyFont="1" applyBorder="1"/>
    <xf numFmtId="0" fontId="52"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2" fillId="0" borderId="0" xfId="0" applyFont="1" applyFill="1"/>
    <xf numFmtId="0" fontId="52" fillId="0" borderId="0" xfId="0" applyFont="1" applyFill="1" applyBorder="1" applyAlignment="1"/>
    <xf numFmtId="0" fontId="23" fillId="0" borderId="1" xfId="0" applyFont="1" applyFill="1" applyBorder="1" applyAlignment="1">
      <alignment horizontal="right"/>
    </xf>
    <xf numFmtId="175" fontId="52" fillId="0" borderId="0" xfId="1" applyNumberFormat="1" applyFont="1" applyFill="1" applyAlignment="1">
      <alignment horizontal="center"/>
    </xf>
    <xf numFmtId="164" fontId="52" fillId="0" borderId="0" xfId="1" applyNumberFormat="1" applyFont="1" applyAlignment="1">
      <alignment horizontal="center"/>
    </xf>
    <xf numFmtId="164" fontId="52" fillId="0" borderId="0" xfId="1" applyNumberFormat="1" applyFont="1" applyBorder="1" applyAlignment="1">
      <alignment horizontal="center"/>
    </xf>
    <xf numFmtId="0" fontId="52" fillId="0" borderId="0" xfId="0" applyFont="1" applyFill="1" applyAlignment="1"/>
    <xf numFmtId="175" fontId="52" fillId="0" borderId="0" xfId="1" applyNumberFormat="1" applyFont="1" applyFill="1" applyAlignment="1"/>
    <xf numFmtId="164" fontId="52" fillId="0" borderId="0" xfId="1" applyNumberFormat="1" applyFont="1"/>
    <xf numFmtId="0" fontId="52" fillId="0" borderId="0" xfId="0" applyFont="1" applyFill="1" applyBorder="1"/>
    <xf numFmtId="175" fontId="52" fillId="0" borderId="0" xfId="1" applyNumberFormat="1" applyFont="1" applyFill="1" applyBorder="1" applyAlignment="1">
      <alignment horizontal="right"/>
    </xf>
    <xf numFmtId="164" fontId="52" fillId="0" borderId="0" xfId="1" applyNumberFormat="1" applyFont="1" applyBorder="1"/>
    <xf numFmtId="164" fontId="52" fillId="0" borderId="0" xfId="1" applyNumberFormat="1" applyFont="1" applyFill="1" applyAlignment="1"/>
    <xf numFmtId="164" fontId="52" fillId="0" borderId="0" xfId="1" applyNumberFormat="1" applyFont="1" applyFill="1" applyBorder="1" applyAlignment="1">
      <alignment horizontal="center"/>
    </xf>
    <xf numFmtId="164" fontId="52" fillId="0" borderId="0" xfId="1" applyNumberFormat="1" applyFont="1" applyFill="1" applyBorder="1" applyAlignment="1"/>
    <xf numFmtId="167" fontId="52" fillId="0" borderId="0" xfId="5" applyNumberFormat="1" applyFont="1"/>
    <xf numFmtId="167" fontId="52" fillId="0" borderId="0" xfId="5" applyNumberFormat="1" applyFont="1" applyFill="1" applyBorder="1" applyAlignment="1">
      <alignment horizontal="right"/>
    </xf>
    <xf numFmtId="167" fontId="52" fillId="0" borderId="0" xfId="5" applyNumberFormat="1" applyFont="1" applyFill="1" applyAlignment="1"/>
    <xf numFmtId="0" fontId="52" fillId="0" borderId="1" xfId="0" applyFont="1" applyFill="1" applyBorder="1"/>
    <xf numFmtId="167" fontId="52" fillId="0" borderId="1" xfId="0" applyNumberFormat="1" applyFont="1" applyFill="1" applyBorder="1"/>
    <xf numFmtId="0" fontId="55" fillId="0" borderId="1" xfId="0" applyFont="1" applyFill="1" applyBorder="1" applyAlignment="1">
      <alignment horizontal="left"/>
    </xf>
    <xf numFmtId="167" fontId="52" fillId="0" borderId="0" xfId="0" applyNumberFormat="1" applyFont="1" applyFill="1"/>
    <xf numFmtId="0" fontId="55"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2" fillId="0" borderId="0" xfId="1" applyNumberFormat="1" applyFont="1" applyFill="1"/>
    <xf numFmtId="177" fontId="52" fillId="0" borderId="0" xfId="1" applyNumberFormat="1" applyFont="1" applyFill="1"/>
    <xf numFmtId="44" fontId="52" fillId="0" borderId="0" xfId="2" applyFont="1" applyFill="1"/>
    <xf numFmtId="164" fontId="52" fillId="0" borderId="0" xfId="1" applyNumberFormat="1" applyFont="1" applyProtection="1">
      <protection locked="0"/>
    </xf>
    <xf numFmtId="177" fontId="52" fillId="0" borderId="2" xfId="1" applyNumberFormat="1" applyFont="1" applyFill="1" applyBorder="1"/>
    <xf numFmtId="167" fontId="52" fillId="0" borderId="0" xfId="5" applyNumberFormat="1" applyFont="1" applyFill="1"/>
    <xf numFmtId="9" fontId="52" fillId="0" borderId="0" xfId="5" applyNumberFormat="1" applyFont="1" applyFill="1"/>
    <xf numFmtId="175" fontId="52" fillId="0" borderId="0" xfId="2" applyNumberFormat="1" applyFont="1" applyFill="1"/>
    <xf numFmtId="164" fontId="52" fillId="0" borderId="0" xfId="1" applyNumberFormat="1" applyFont="1" applyFill="1" applyBorder="1"/>
    <xf numFmtId="175" fontId="52" fillId="0" borderId="2" xfId="2" applyNumberFormat="1" applyFont="1" applyFill="1" applyBorder="1"/>
    <xf numFmtId="44" fontId="52" fillId="0" borderId="2" xfId="2" applyFont="1" applyFill="1" applyBorder="1"/>
    <xf numFmtId="0" fontId="22" fillId="0" borderId="0" xfId="0" applyFont="1"/>
    <xf numFmtId="0" fontId="23" fillId="0" borderId="0" xfId="0" applyFont="1" applyAlignment="1" applyProtection="1">
      <alignment horizontal="right"/>
      <protection locked="0"/>
    </xf>
    <xf numFmtId="0" fontId="56"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7" fontId="40" fillId="0" borderId="0" xfId="1" applyNumberFormat="1" applyFont="1" applyFill="1"/>
    <xf numFmtId="44" fontId="40" fillId="0" borderId="0" xfId="2" applyFont="1" applyFill="1"/>
    <xf numFmtId="164" fontId="40" fillId="0" borderId="0" xfId="1" applyNumberFormat="1" applyFont="1" applyProtection="1">
      <protection locked="0"/>
    </xf>
    <xf numFmtId="177" fontId="40" fillId="0" borderId="2" xfId="1" applyNumberFormat="1" applyFont="1" applyFill="1" applyBorder="1"/>
    <xf numFmtId="167" fontId="40" fillId="0" borderId="0" xfId="5" applyNumberFormat="1" applyFont="1" applyFill="1"/>
    <xf numFmtId="9" fontId="40" fillId="0" borderId="0" xfId="5" applyNumberFormat="1" applyFont="1" applyFill="1"/>
    <xf numFmtId="175" fontId="40" fillId="0" borderId="0" xfId="2" applyNumberFormat="1" applyFont="1" applyFill="1"/>
    <xf numFmtId="164" fontId="40" fillId="0" borderId="0" xfId="1" applyNumberFormat="1" applyFont="1" applyFill="1" applyBorder="1"/>
    <xf numFmtId="175" fontId="40" fillId="0" borderId="2" xfId="2" applyNumberFormat="1" applyFont="1" applyFill="1" applyBorder="1"/>
    <xf numFmtId="167" fontId="52" fillId="0" borderId="0" xfId="0" applyNumberFormat="1" applyFont="1" applyFill="1" applyBorder="1"/>
    <xf numFmtId="0" fontId="55"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2" fillId="0" borderId="0" xfId="0" applyFont="1" applyProtection="1">
      <protection locked="0"/>
    </xf>
    <xf numFmtId="0" fontId="52" fillId="0" borderId="0" xfId="0" applyFont="1" applyAlignment="1" applyProtection="1">
      <alignment horizontal="center"/>
      <protection locked="0"/>
    </xf>
    <xf numFmtId="0" fontId="52" fillId="0" borderId="0" xfId="0" applyFont="1" applyAlignment="1" applyProtection="1">
      <alignment horizontal="right"/>
      <protection locked="0"/>
    </xf>
    <xf numFmtId="164" fontId="52" fillId="0" borderId="0" xfId="1" applyNumberFormat="1" applyFont="1" applyAlignment="1" applyProtection="1">
      <alignment horizontal="center" vertical="center"/>
      <protection locked="0"/>
    </xf>
    <xf numFmtId="164" fontId="52" fillId="0" borderId="0" xfId="1" applyNumberFormat="1" applyFont="1" applyAlignment="1" applyProtection="1">
      <alignment horizontal="right"/>
      <protection locked="0"/>
    </xf>
    <xf numFmtId="0" fontId="52" fillId="0" borderId="1" xfId="0" applyFont="1" applyBorder="1" applyAlignment="1" applyProtection="1">
      <alignment horizontal="center"/>
      <protection locked="0"/>
    </xf>
    <xf numFmtId="164" fontId="52" fillId="0" borderId="1" xfId="1" applyNumberFormat="1" applyFont="1" applyBorder="1" applyAlignment="1" applyProtection="1">
      <alignment horizontal="center" vertical="center"/>
      <protection locked="0"/>
    </xf>
    <xf numFmtId="164" fontId="52" fillId="0" borderId="1" xfId="1" applyNumberFormat="1" applyFont="1" applyBorder="1" applyAlignment="1" applyProtection="1">
      <alignment horizontal="center"/>
      <protection locked="0"/>
    </xf>
    <xf numFmtId="164" fontId="52" fillId="0" borderId="1" xfId="1" applyNumberFormat="1" applyFont="1" applyBorder="1" applyAlignment="1" applyProtection="1">
      <alignment horizontal="right"/>
      <protection locked="0"/>
    </xf>
    <xf numFmtId="0" fontId="52" fillId="0" borderId="0" xfId="0" applyFont="1" applyBorder="1" applyAlignment="1" applyProtection="1">
      <alignment horizontal="center"/>
      <protection locked="0"/>
    </xf>
    <xf numFmtId="164" fontId="52" fillId="0" borderId="0" xfId="1" applyNumberFormat="1" applyFont="1" applyBorder="1" applyAlignment="1" applyProtection="1">
      <alignment horizontal="center"/>
      <protection locked="0"/>
    </xf>
    <xf numFmtId="164" fontId="52" fillId="0" borderId="0" xfId="1" applyNumberFormat="1" applyFont="1" applyBorder="1" applyAlignment="1" applyProtection="1">
      <alignment horizontal="right"/>
      <protection locked="0"/>
    </xf>
    <xf numFmtId="0" fontId="24" fillId="0" borderId="0" xfId="0" applyFont="1" applyProtection="1">
      <protection locked="0"/>
    </xf>
    <xf numFmtId="164" fontId="52" fillId="0" borderId="0" xfId="1" applyNumberFormat="1" applyFont="1" applyFill="1" applyAlignment="1" applyProtection="1">
      <alignment horizontal="center"/>
      <protection locked="0"/>
    </xf>
    <xf numFmtId="0" fontId="52" fillId="0" borderId="6" xfId="0" applyFont="1" applyBorder="1" applyAlignment="1" applyProtection="1">
      <alignment horizontal="right"/>
      <protection locked="0"/>
    </xf>
    <xf numFmtId="164" fontId="52" fillId="0" borderId="0" xfId="1" applyNumberFormat="1" applyFont="1" applyFill="1" applyBorder="1" applyAlignment="1" applyProtection="1">
      <alignment horizontal="center"/>
      <protection locked="0"/>
    </xf>
    <xf numFmtId="0" fontId="52" fillId="0" borderId="3" xfId="0" applyFont="1" applyBorder="1" applyAlignment="1" applyProtection="1">
      <alignment horizontal="center"/>
      <protection locked="0"/>
    </xf>
    <xf numFmtId="0" fontId="52" fillId="0" borderId="0" xfId="0" applyFont="1" applyAlignment="1" applyProtection="1">
      <protection locked="0"/>
    </xf>
    <xf numFmtId="0" fontId="52" fillId="0" borderId="1" xfId="0" applyFont="1" applyFill="1" applyBorder="1" applyAlignment="1" applyProtection="1">
      <protection locked="0"/>
    </xf>
    <xf numFmtId="0" fontId="52" fillId="0" borderId="0" xfId="0" applyFont="1" applyBorder="1" applyProtection="1">
      <protection locked="0"/>
    </xf>
    <xf numFmtId="0" fontId="52" fillId="0" borderId="3" xfId="0" applyFont="1" applyBorder="1" applyAlignment="1" applyProtection="1">
      <protection locked="0"/>
    </xf>
    <xf numFmtId="43" fontId="52" fillId="0" borderId="0" xfId="1" applyFont="1" applyFill="1" applyAlignment="1" applyProtection="1">
      <alignment horizontal="center"/>
      <protection locked="0"/>
    </xf>
    <xf numFmtId="0" fontId="52" fillId="0" borderId="0" xfId="0" applyFont="1" applyFill="1" applyProtection="1">
      <protection locked="0"/>
    </xf>
    <xf numFmtId="0" fontId="52" fillId="0" borderId="0" xfId="0" applyFont="1" applyFill="1" applyAlignment="1" applyProtection="1">
      <alignment horizontal="center"/>
      <protection locked="0"/>
    </xf>
    <xf numFmtId="0" fontId="57" fillId="0" borderId="0" xfId="6" applyNumberFormat="1" applyFont="1"/>
    <xf numFmtId="0" fontId="57" fillId="0" borderId="0" xfId="6" applyNumberFormat="1" applyFont="1" applyAlignment="1">
      <alignment horizontal="center"/>
    </xf>
    <xf numFmtId="0" fontId="58" fillId="0" borderId="0" xfId="8" quotePrefix="1" applyNumberFormat="1" applyFont="1" applyBorder="1" applyAlignment="1">
      <alignment horizontal="center"/>
    </xf>
    <xf numFmtId="0" fontId="57" fillId="0" borderId="1" xfId="6" applyNumberFormat="1" applyFont="1" applyBorder="1" applyAlignment="1">
      <alignment horizontal="center"/>
    </xf>
    <xf numFmtId="0" fontId="59" fillId="0" borderId="1" xfId="0" applyFont="1" applyBorder="1" applyAlignment="1" applyProtection="1">
      <alignment horizontal="right"/>
      <protection locked="0"/>
    </xf>
    <xf numFmtId="0" fontId="58" fillId="0" borderId="1" xfId="10" applyNumberFormat="1" applyFont="1" applyBorder="1" applyAlignment="1">
      <alignment horizontal="center"/>
    </xf>
    <xf numFmtId="0" fontId="57" fillId="0" borderId="0" xfId="6" applyNumberFormat="1" applyFont="1" applyBorder="1" applyAlignment="1">
      <alignment horizontal="center"/>
    </xf>
    <xf numFmtId="0" fontId="58" fillId="0" borderId="0" xfId="7" applyFont="1" applyAlignment="1">
      <alignment horizontal="left"/>
    </xf>
    <xf numFmtId="0" fontId="58" fillId="0" borderId="0" xfId="7" quotePrefix="1" applyFont="1" applyAlignment="1">
      <alignment horizontal="center"/>
    </xf>
    <xf numFmtId="170" fontId="60" fillId="0" borderId="0" xfId="7" applyNumberFormat="1" applyFont="1"/>
    <xf numFmtId="170" fontId="60" fillId="0" borderId="0" xfId="7" applyNumberFormat="1" applyFont="1" applyBorder="1" applyAlignment="1">
      <alignment horizontal="center"/>
    </xf>
    <xf numFmtId="0" fontId="57" fillId="0" borderId="0" xfId="6" applyFont="1"/>
    <xf numFmtId="0" fontId="57" fillId="0" borderId="0" xfId="6" applyFont="1" applyAlignment="1">
      <alignment horizontal="center"/>
    </xf>
    <xf numFmtId="170" fontId="57" fillId="0" borderId="0" xfId="6" applyNumberFormat="1" applyFont="1"/>
    <xf numFmtId="170" fontId="57" fillId="0" borderId="0" xfId="6" applyNumberFormat="1" applyFont="1" applyBorder="1" applyAlignment="1">
      <alignment horizontal="center"/>
    </xf>
    <xf numFmtId="0" fontId="57" fillId="0" borderId="0" xfId="8" applyFont="1" applyAlignment="1">
      <alignment horizontal="left"/>
    </xf>
    <xf numFmtId="0" fontId="57" fillId="0" borderId="0" xfId="8" applyFont="1" applyAlignment="1">
      <alignment horizontal="center"/>
    </xf>
    <xf numFmtId="170" fontId="57" fillId="0" borderId="0" xfId="8" applyNumberFormat="1" applyFont="1" applyBorder="1" applyAlignment="1">
      <alignment horizontal="center"/>
    </xf>
    <xf numFmtId="0" fontId="61" fillId="0" borderId="0" xfId="0" applyFont="1" applyProtection="1">
      <protection locked="0"/>
    </xf>
    <xf numFmtId="0" fontId="61" fillId="0" borderId="0" xfId="0" applyFont="1" applyAlignment="1" applyProtection="1">
      <alignment horizontal="center"/>
      <protection locked="0"/>
    </xf>
    <xf numFmtId="0" fontId="57" fillId="0" borderId="1" xfId="6" applyFont="1" applyBorder="1" applyAlignment="1">
      <alignment horizontal="center"/>
    </xf>
    <xf numFmtId="170" fontId="57" fillId="0" borderId="1" xfId="6" quotePrefix="1" applyNumberFormat="1" applyFont="1" applyBorder="1" applyAlignment="1">
      <alignment horizontal="center"/>
    </xf>
    <xf numFmtId="0" fontId="58" fillId="0" borderId="0" xfId="6" applyFont="1" applyAlignment="1">
      <alignment horizontal="left"/>
    </xf>
    <xf numFmtId="0" fontId="58" fillId="0" borderId="1" xfId="6" applyFont="1" applyBorder="1" applyAlignment="1">
      <alignment horizontal="center"/>
    </xf>
    <xf numFmtId="170" fontId="57" fillId="0" borderId="0" xfId="6" applyNumberFormat="1" applyFont="1" applyAlignment="1">
      <alignment horizontal="right"/>
    </xf>
    <xf numFmtId="0" fontId="57" fillId="0" borderId="0" xfId="8" quotePrefix="1" applyFont="1" applyAlignment="1">
      <alignment horizontal="center"/>
    </xf>
    <xf numFmtId="170" fontId="57" fillId="0" borderId="0" xfId="6" quotePrefix="1" applyNumberFormat="1" applyFont="1" applyBorder="1" applyAlignment="1">
      <alignment horizontal="center"/>
    </xf>
    <xf numFmtId="0" fontId="58" fillId="0" borderId="4" xfId="6" applyFont="1" applyBorder="1" applyAlignment="1">
      <alignment horizontal="center"/>
    </xf>
    <xf numFmtId="170" fontId="58" fillId="0" borderId="4" xfId="6" applyNumberFormat="1" applyFont="1" applyBorder="1" applyAlignment="1">
      <alignment horizontal="center"/>
    </xf>
    <xf numFmtId="170" fontId="62" fillId="0" borderId="0" xfId="7" applyNumberFormat="1" applyFont="1" applyBorder="1" applyAlignment="1">
      <alignment horizontal="center"/>
    </xf>
    <xf numFmtId="0" fontId="58" fillId="0" borderId="0" xfId="8" applyFont="1" applyAlignment="1">
      <alignment horizontal="left"/>
    </xf>
    <xf numFmtId="0" fontId="58" fillId="0" borderId="4" xfId="8" quotePrefix="1" applyFont="1" applyBorder="1" applyAlignment="1">
      <alignment horizontal="center"/>
    </xf>
    <xf numFmtId="170" fontId="58" fillId="0" borderId="4" xfId="8" applyNumberFormat="1" applyFont="1" applyBorder="1" applyAlignment="1">
      <alignment horizontal="center"/>
    </xf>
    <xf numFmtId="0" fontId="58" fillId="0" borderId="0" xfId="8" quotePrefix="1" applyFont="1" applyAlignment="1">
      <alignment horizontal="left"/>
    </xf>
    <xf numFmtId="0" fontId="58" fillId="0" borderId="0" xfId="8" quotePrefix="1" applyFont="1" applyAlignment="1">
      <alignment horizontal="center"/>
    </xf>
    <xf numFmtId="170" fontId="58" fillId="0" borderId="0" xfId="8" applyNumberFormat="1" applyFont="1" applyBorder="1" applyAlignment="1">
      <alignment horizontal="center"/>
    </xf>
    <xf numFmtId="0" fontId="58" fillId="0" borderId="2" xfId="8" applyFont="1" applyBorder="1" applyAlignment="1">
      <alignment horizontal="center"/>
    </xf>
    <xf numFmtId="170" fontId="58" fillId="0" borderId="2" xfId="8" applyNumberFormat="1" applyFont="1" applyBorder="1" applyAlignment="1">
      <alignment horizontal="center"/>
    </xf>
    <xf numFmtId="170" fontId="57" fillId="0" borderId="0" xfId="6" applyNumberFormat="1" applyFont="1" applyAlignment="1">
      <alignment horizontal="center"/>
    </xf>
    <xf numFmtId="0" fontId="57" fillId="0" borderId="0" xfId="6" applyFont="1" applyAlignment="1">
      <alignment horizontal="left"/>
    </xf>
    <xf numFmtId="0" fontId="57" fillId="0" borderId="0" xfId="6" quotePrefix="1" applyFont="1" applyAlignment="1">
      <alignment horizontal="center"/>
    </xf>
    <xf numFmtId="171" fontId="57" fillId="0" borderId="0" xfId="6" applyNumberFormat="1" applyFont="1" applyBorder="1" applyAlignment="1">
      <alignment horizontal="center"/>
    </xf>
    <xf numFmtId="0" fontId="60" fillId="0" borderId="0" xfId="7" applyNumberFormat="1" applyFont="1" applyAlignment="1">
      <alignment horizontal="centerContinuous"/>
    </xf>
    <xf numFmtId="170" fontId="60" fillId="0" borderId="0" xfId="7" applyNumberFormat="1" applyFont="1" applyAlignment="1">
      <alignment horizontal="right"/>
    </xf>
    <xf numFmtId="0" fontId="52" fillId="0" borderId="0" xfId="0" quotePrefix="1" applyFont="1" applyProtection="1">
      <protection locked="0"/>
    </xf>
    <xf numFmtId="43" fontId="52" fillId="0" borderId="0" xfId="0" applyNumberFormat="1" applyFont="1" applyFill="1" applyProtection="1">
      <protection locked="0"/>
    </xf>
    <xf numFmtId="0" fontId="21" fillId="0" borderId="0" xfId="0" applyFont="1" applyFill="1" applyBorder="1"/>
    <xf numFmtId="0" fontId="25" fillId="0" borderId="0" xfId="0" applyFont="1" applyFill="1" applyAlignment="1">
      <alignment horizontal="right"/>
    </xf>
    <xf numFmtId="0" fontId="25" fillId="0" borderId="0" xfId="0" applyFont="1" applyFill="1"/>
    <xf numFmtId="0" fontId="25" fillId="0" borderId="0" xfId="0" applyFont="1" applyFill="1" applyAlignment="1"/>
    <xf numFmtId="0" fontId="25" fillId="0" borderId="1" xfId="0" applyFont="1" applyFill="1" applyBorder="1" applyAlignment="1" applyProtection="1">
      <alignment horizontal="right"/>
      <protection locked="0"/>
    </xf>
    <xf numFmtId="9" fontId="21" fillId="0" borderId="0" xfId="0" applyNumberFormat="1" applyFont="1" applyFill="1" applyAlignment="1">
      <alignment horizontal="right"/>
    </xf>
    <xf numFmtId="168" fontId="35" fillId="0" borderId="0" xfId="6" applyNumberFormat="1" applyFont="1" applyFill="1" applyAlignment="1">
      <alignment horizontal="right"/>
    </xf>
    <xf numFmtId="168" fontId="35" fillId="0" borderId="0" xfId="6" applyNumberFormat="1" applyFont="1" applyFill="1" applyBorder="1" applyAlignment="1">
      <alignment horizontal="right"/>
    </xf>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9" fontId="40" fillId="0" borderId="0" xfId="5" applyFont="1"/>
    <xf numFmtId="164" fontId="52" fillId="0" borderId="1" xfId="1" applyNumberFormat="1" applyFont="1" applyFill="1" applyBorder="1" applyAlignment="1" applyProtection="1">
      <alignment horizontal="center" vertical="center"/>
      <protection locked="0"/>
    </xf>
    <xf numFmtId="165" fontId="21" fillId="0" borderId="0" xfId="1" applyNumberFormat="1" applyFont="1" applyFill="1" applyBorder="1"/>
    <xf numFmtId="165" fontId="21" fillId="0" borderId="4" xfId="1" applyNumberFormat="1" applyFont="1" applyFill="1" applyBorder="1"/>
    <xf numFmtId="173" fontId="57" fillId="0" borderId="0" xfId="6" applyNumberFormat="1" applyFont="1" applyAlignment="1">
      <alignment horizontal="right"/>
    </xf>
    <xf numFmtId="173" fontId="57" fillId="0" borderId="2" xfId="6" applyNumberFormat="1" applyFont="1" applyBorder="1" applyAlignment="1">
      <alignment horizontal="right"/>
    </xf>
    <xf numFmtId="43" fontId="21" fillId="0" borderId="0" xfId="1" applyNumberFormat="1" applyFont="1" applyFill="1" applyBorder="1"/>
    <xf numFmtId="0" fontId="44" fillId="0" borderId="0" xfId="0" applyFont="1"/>
    <xf numFmtId="167" fontId="21" fillId="0" borderId="0" xfId="0" applyNumberFormat="1" applyFont="1" applyBorder="1" applyAlignment="1">
      <alignment horizontal="center"/>
    </xf>
    <xf numFmtId="173" fontId="57" fillId="0" borderId="0" xfId="6" applyNumberFormat="1" applyFont="1" applyBorder="1" applyAlignment="1">
      <alignment horizontal="right"/>
    </xf>
    <xf numFmtId="0" fontId="0" fillId="0" borderId="0" xfId="0" applyBorder="1"/>
    <xf numFmtId="0" fontId="52" fillId="0" borderId="0" xfId="0" applyFont="1" applyFill="1" applyBorder="1" applyProtection="1">
      <protection locked="0"/>
    </xf>
    <xf numFmtId="0" fontId="65" fillId="0" borderId="0" xfId="0" applyFont="1"/>
    <xf numFmtId="0" fontId="66" fillId="0" borderId="0" xfId="0" applyFont="1" applyFill="1"/>
    <xf numFmtId="0" fontId="24" fillId="0" borderId="0" xfId="0" applyFont="1" applyAlignment="1" applyProtection="1">
      <alignment horizontal="left"/>
      <protection locked="0"/>
    </xf>
    <xf numFmtId="167" fontId="21" fillId="0" borderId="0" xfId="5" applyNumberFormat="1" applyFont="1" applyFill="1" applyBorder="1"/>
    <xf numFmtId="0" fontId="52" fillId="0" borderId="7" xfId="0" applyFont="1" applyBorder="1" applyAlignment="1" applyProtection="1">
      <alignment horizontal="center"/>
      <protection locked="0"/>
    </xf>
    <xf numFmtId="0" fontId="52" fillId="0" borderId="7" xfId="0" applyFont="1" applyBorder="1" applyAlignment="1" applyProtection="1">
      <protection locked="0"/>
    </xf>
    <xf numFmtId="173" fontId="57" fillId="0" borderId="0" xfId="6" applyNumberFormat="1" applyFont="1" applyFill="1" applyBorder="1" applyAlignment="1">
      <alignment horizontal="right"/>
    </xf>
    <xf numFmtId="0" fontId="52" fillId="0" borderId="0" xfId="0" applyFont="1" applyFill="1" applyBorder="1" applyAlignment="1" applyProtection="1">
      <protection locked="0"/>
    </xf>
    <xf numFmtId="0" fontId="21" fillId="0" borderId="0" xfId="0" applyFont="1" applyBorder="1" applyAlignment="1">
      <alignment horizontal="left"/>
    </xf>
    <xf numFmtId="0" fontId="52" fillId="0" borderId="0" xfId="0" applyFont="1" applyFill="1" applyAlignment="1" applyProtection="1">
      <alignment horizontal="right"/>
      <protection locked="0"/>
    </xf>
    <xf numFmtId="165" fontId="21" fillId="0" borderId="1" xfId="1" applyNumberFormat="1" applyFont="1" applyFill="1" applyBorder="1"/>
    <xf numFmtId="0" fontId="21" fillId="0" borderId="1" xfId="0" applyFont="1" applyBorder="1" applyAlignment="1">
      <alignment horizontal="center"/>
    </xf>
    <xf numFmtId="168" fontId="21" fillId="0" borderId="0" xfId="0" applyNumberFormat="1" applyFont="1" applyProtection="1">
      <protection locked="0"/>
    </xf>
    <xf numFmtId="0" fontId="25" fillId="0" borderId="0" xfId="0" applyFont="1" applyAlignment="1">
      <alignment horizontal="left"/>
    </xf>
    <xf numFmtId="0" fontId="21" fillId="0" borderId="0" xfId="0" applyFont="1" applyAlignment="1">
      <alignment horizontal="left" wrapText="1"/>
    </xf>
    <xf numFmtId="178" fontId="29" fillId="0" borderId="0" xfId="6" applyNumberFormat="1" applyFont="1" applyBorder="1" applyAlignment="1">
      <alignment horizontal="right"/>
    </xf>
    <xf numFmtId="179" fontId="29" fillId="0" borderId="0" xfId="6" applyNumberFormat="1" applyFont="1" applyBorder="1" applyAlignment="1">
      <alignment horizontal="right"/>
    </xf>
    <xf numFmtId="173" fontId="29" fillId="0" borderId="0" xfId="6" applyNumberFormat="1" applyFont="1" applyFill="1" applyBorder="1" applyAlignment="1">
      <alignment horizontal="right"/>
    </xf>
    <xf numFmtId="173" fontId="29" fillId="0" borderId="0" xfId="6" applyNumberFormat="1" applyFont="1" applyBorder="1" applyAlignment="1">
      <alignment horizontal="right"/>
    </xf>
    <xf numFmtId="164" fontId="25" fillId="0" borderId="0" xfId="1" applyNumberFormat="1" applyFont="1" applyFill="1" applyBorder="1" applyAlignment="1"/>
    <xf numFmtId="0" fontId="16" fillId="0" borderId="0" xfId="0" applyFont="1"/>
    <xf numFmtId="0" fontId="16" fillId="0" borderId="0" xfId="0" applyFont="1" applyAlignment="1">
      <alignment horizontal="left"/>
    </xf>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164" fontId="40" fillId="0" borderId="0" xfId="1" applyNumberFormat="1" applyFont="1"/>
    <xf numFmtId="9" fontId="40" fillId="0" borderId="0" xfId="5" applyFont="1"/>
    <xf numFmtId="164" fontId="24" fillId="0" borderId="0" xfId="1" applyNumberFormat="1" applyFont="1" applyBorder="1" applyAlignment="1" applyProtection="1">
      <alignment horizontal="center"/>
      <protection locked="0"/>
    </xf>
    <xf numFmtId="0" fontId="24" fillId="0" borderId="0" xfId="0" applyFont="1" applyBorder="1" applyAlignment="1" applyProtection="1">
      <alignment horizontal="center"/>
      <protection locked="0"/>
    </xf>
    <xf numFmtId="164" fontId="24" fillId="0" borderId="0" xfId="1" applyNumberFormat="1" applyFont="1" applyBorder="1" applyAlignment="1" applyProtection="1">
      <alignment horizontal="right"/>
      <protection locked="0"/>
    </xf>
    <xf numFmtId="164" fontId="24" fillId="0" borderId="0" xfId="1" applyNumberFormat="1" applyFont="1" applyAlignment="1" applyProtection="1">
      <alignment horizontal="right"/>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168" fontId="30" fillId="0" borderId="2" xfId="6" applyNumberFormat="1" applyFont="1" applyBorder="1" applyAlignment="1">
      <alignment horizontal="right"/>
    </xf>
    <xf numFmtId="0" fontId="30" fillId="0" borderId="0" xfId="6" applyFont="1" applyAlignment="1">
      <alignment horizontal="left"/>
    </xf>
    <xf numFmtId="170" fontId="58" fillId="0" borderId="1" xfId="6" applyNumberFormat="1" applyFont="1" applyBorder="1" applyAlignment="1">
      <alignment horizontal="center"/>
    </xf>
    <xf numFmtId="164" fontId="24" fillId="0" borderId="1" xfId="1" applyNumberFormat="1" applyFont="1" applyBorder="1" applyAlignment="1" applyProtection="1">
      <alignment horizontal="center"/>
      <protection locked="0"/>
    </xf>
    <xf numFmtId="0" fontId="24" fillId="0" borderId="2" xfId="0" applyFont="1" applyBorder="1" applyAlignment="1" applyProtection="1">
      <alignment horizontal="center"/>
      <protection locked="0"/>
    </xf>
    <xf numFmtId="167" fontId="65" fillId="0" borderId="0" xfId="5" applyNumberFormat="1" applyFont="1" applyFill="1" applyAlignment="1"/>
    <xf numFmtId="0" fontId="65" fillId="0" borderId="0" xfId="0" applyFont="1" applyBorder="1"/>
    <xf numFmtId="43" fontId="25" fillId="0" borderId="3" xfId="1" applyFont="1" applyBorder="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43" fontId="16" fillId="0" borderId="0" xfId="1" applyNumberFormat="1" applyFont="1" applyFill="1" applyBorder="1" applyAlignment="1">
      <alignment horizontal="center"/>
    </xf>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167" fontId="16" fillId="0" borderId="0" xfId="5" applyNumberFormat="1" applyFont="1" applyBorder="1"/>
    <xf numFmtId="0" fontId="16" fillId="0" borderId="0" xfId="144" applyFont="1" applyFill="1" applyBorder="1"/>
    <xf numFmtId="167" fontId="16" fillId="0" borderId="0" xfId="5" applyNumberFormat="1" applyFont="1" applyFill="1" applyBorder="1"/>
    <xf numFmtId="0" fontId="36" fillId="0" borderId="0" xfId="144" applyFont="1" applyBorder="1"/>
    <xf numFmtId="0" fontId="16" fillId="0" borderId="0" xfId="144" applyFont="1" applyFill="1" applyBorder="1" applyAlignment="1">
      <alignment horizontal="center"/>
    </xf>
    <xf numFmtId="164" fontId="16" fillId="0" borderId="0" xfId="1" applyNumberFormat="1" applyFont="1" applyFill="1" applyBorder="1"/>
    <xf numFmtId="0" fontId="16" fillId="0" borderId="0" xfId="144" applyFont="1" applyBorder="1" applyAlignment="1">
      <alignment wrapText="1"/>
    </xf>
    <xf numFmtId="43" fontId="16" fillId="0" borderId="0" xfId="144" applyNumberFormat="1" applyFont="1" applyFill="1" applyBorder="1"/>
    <xf numFmtId="43" fontId="16" fillId="0" borderId="0" xfId="1" applyFont="1" applyFill="1" applyBorder="1"/>
    <xf numFmtId="0" fontId="16" fillId="0" borderId="0" xfId="144" applyFont="1" applyBorder="1" applyAlignment="1">
      <alignment horizontal="left"/>
    </xf>
    <xf numFmtId="164" fontId="16" fillId="0" borderId="0" xfId="1" applyNumberFormat="1" applyFont="1" applyFill="1" applyBorder="1" applyAlignment="1">
      <alignment horizontal="center"/>
    </xf>
    <xf numFmtId="9" fontId="16" fillId="0" borderId="0" xfId="5" applyNumberFormat="1" applyFont="1" applyFill="1" applyBorder="1" applyAlignment="1">
      <alignment horizontal="center"/>
    </xf>
    <xf numFmtId="9" fontId="16" fillId="0" borderId="0" xfId="144" applyNumberFormat="1" applyFont="1" applyFill="1" applyBorder="1"/>
    <xf numFmtId="9" fontId="16" fillId="0" borderId="0" xfId="144" applyNumberFormat="1" applyFont="1" applyFill="1" applyBorder="1" applyAlignment="1">
      <alignment horizontal="right"/>
    </xf>
    <xf numFmtId="9" fontId="16" fillId="0" borderId="0" xfId="5" applyNumberFormat="1" applyFont="1" applyFill="1" applyBorder="1" applyAlignment="1">
      <alignment horizontal="right"/>
    </xf>
    <xf numFmtId="164" fontId="16" fillId="0" borderId="0" xfId="1" applyNumberFormat="1" applyFont="1" applyFill="1" applyBorder="1" applyAlignment="1"/>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164" fontId="52" fillId="0" borderId="0" xfId="1" applyNumberFormat="1" applyFont="1" applyAlignment="1" applyProtection="1">
      <alignment horizontal="center"/>
      <protection locked="0"/>
    </xf>
    <xf numFmtId="173" fontId="57" fillId="0" borderId="0" xfId="6" applyNumberFormat="1" applyFont="1" applyAlignment="1">
      <alignment horizontal="right"/>
    </xf>
    <xf numFmtId="0" fontId="30" fillId="0" borderId="0" xfId="10" applyNumberFormat="1" applyFont="1" applyAlignment="1">
      <alignment horizontal="right"/>
    </xf>
    <xf numFmtId="0" fontId="16" fillId="0" borderId="0" xfId="0" applyFont="1" applyProtection="1">
      <protection locked="0"/>
    </xf>
    <xf numFmtId="0" fontId="16" fillId="0" borderId="0" xfId="0" applyFont="1" applyFill="1" applyProtection="1">
      <protection locked="0"/>
    </xf>
    <xf numFmtId="0" fontId="91" fillId="0" borderId="0" xfId="154" applyNumberFormat="1" applyFill="1"/>
    <xf numFmtId="0" fontId="92" fillId="0" borderId="0" xfId="158" applyNumberFormat="1" applyFont="1" applyFill="1" applyAlignment="1">
      <alignment horizontal="right"/>
    </xf>
    <xf numFmtId="0" fontId="92" fillId="0" borderId="0" xfId="158" applyNumberFormat="1" applyFont="1" applyFill="1" applyBorder="1" applyAlignment="1">
      <alignment horizontal="right"/>
    </xf>
    <xf numFmtId="0" fontId="91" fillId="0" borderId="0" xfId="154" applyFill="1"/>
    <xf numFmtId="170" fontId="91" fillId="0" borderId="0" xfId="154" applyNumberFormat="1" applyFill="1"/>
    <xf numFmtId="170" fontId="91" fillId="0" borderId="0" xfId="154" applyNumberFormat="1" applyFill="1" applyBorder="1"/>
    <xf numFmtId="170" fontId="91" fillId="0" borderId="0" xfId="154" applyNumberFormat="1" applyFill="1" applyAlignment="1">
      <alignment horizontal="center"/>
    </xf>
    <xf numFmtId="170" fontId="91" fillId="0" borderId="0" xfId="154" applyNumberFormat="1" applyFill="1" applyBorder="1" applyAlignment="1">
      <alignment horizontal="center"/>
    </xf>
    <xf numFmtId="0" fontId="91" fillId="0" borderId="3" xfId="154" applyFont="1" applyFill="1" applyBorder="1" applyAlignment="1">
      <alignment horizontal="left"/>
    </xf>
    <xf numFmtId="0" fontId="91" fillId="0" borderId="0" xfId="154" applyFont="1" applyFill="1" applyAlignment="1">
      <alignment horizontal="left"/>
    </xf>
    <xf numFmtId="0" fontId="91" fillId="0" borderId="1" xfId="154" applyFont="1" applyFill="1" applyBorder="1" applyAlignment="1">
      <alignment horizontal="left"/>
    </xf>
    <xf numFmtId="0" fontId="91" fillId="0" borderId="2" xfId="154" applyFont="1" applyFill="1" applyBorder="1" applyAlignment="1">
      <alignment horizontal="left"/>
    </xf>
    <xf numFmtId="0" fontId="52" fillId="0" borderId="0" xfId="0" applyFont="1" applyProtection="1">
      <protection locked="0"/>
    </xf>
    <xf numFmtId="0" fontId="52" fillId="0" borderId="0" xfId="0" applyFont="1" applyBorder="1" applyProtection="1">
      <protection locked="0"/>
    </xf>
    <xf numFmtId="0" fontId="25" fillId="0" borderId="0" xfId="0" applyFont="1" applyFill="1" applyAlignment="1" applyProtection="1">
      <alignment horizontal="right"/>
      <protection locked="0"/>
    </xf>
    <xf numFmtId="0" fontId="22" fillId="0" borderId="0" xfId="0" applyFont="1" applyBorder="1"/>
    <xf numFmtId="0" fontId="0" fillId="0" borderId="0" xfId="0" applyBorder="1"/>
    <xf numFmtId="0" fontId="63" fillId="0" borderId="0" xfId="0" applyFont="1"/>
    <xf numFmtId="0" fontId="63" fillId="0" borderId="0" xfId="0" applyFont="1" applyBorder="1"/>
    <xf numFmtId="0" fontId="65" fillId="0" borderId="0" xfId="0" applyFont="1" applyBorder="1" applyAlignment="1" applyProtection="1">
      <alignment horizontal="right"/>
      <protection locked="0"/>
    </xf>
    <xf numFmtId="168" fontId="29" fillId="0" borderId="0" xfId="6" applyNumberFormat="1" applyFont="1" applyFill="1" applyAlignment="1">
      <alignment horizontal="left"/>
    </xf>
    <xf numFmtId="168" fontId="21" fillId="0" borderId="0" xfId="1" applyNumberFormat="1" applyFont="1" applyFill="1" applyBorder="1" applyAlignment="1" applyProtection="1">
      <alignment horizontal="right"/>
      <protection locked="0"/>
    </xf>
    <xf numFmtId="168" fontId="21" fillId="0" borderId="0" xfId="0" applyNumberFormat="1" applyFont="1" applyFill="1" applyProtection="1">
      <protection locked="0"/>
    </xf>
    <xf numFmtId="0" fontId="40" fillId="0" borderId="0" xfId="0" applyFont="1"/>
    <xf numFmtId="0" fontId="25" fillId="0" borderId="0" xfId="0" applyFont="1" applyFill="1" applyBorder="1" applyAlignment="1">
      <alignment horizontal="right"/>
    </xf>
    <xf numFmtId="0" fontId="24" fillId="0" borderId="0" xfId="0" applyFont="1" applyAlignment="1" applyProtection="1">
      <alignment horizontal="right"/>
      <protection locked="0"/>
    </xf>
    <xf numFmtId="0" fontId="24" fillId="0" borderId="1" xfId="0" applyFont="1" applyBorder="1" applyAlignment="1" applyProtection="1">
      <alignment horizontal="right"/>
      <protection locked="0"/>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2" fillId="0" borderId="0" xfId="0" applyFont="1" applyProtection="1">
      <protection locked="0"/>
    </xf>
    <xf numFmtId="0" fontId="52" fillId="0" borderId="0" xfId="0" applyFont="1" applyAlignment="1" applyProtection="1">
      <alignment horizontal="center"/>
      <protection locked="0"/>
    </xf>
    <xf numFmtId="0" fontId="52" fillId="0" borderId="1" xfId="0" applyFont="1" applyBorder="1" applyAlignment="1" applyProtection="1">
      <alignment horizontal="center"/>
      <protection locked="0"/>
    </xf>
    <xf numFmtId="0" fontId="52" fillId="0" borderId="0" xfId="0" applyFont="1" applyBorder="1" applyAlignment="1" applyProtection="1">
      <alignment horizontal="center"/>
      <protection locked="0"/>
    </xf>
    <xf numFmtId="0" fontId="24" fillId="0" borderId="0" xfId="0" applyFont="1" applyProtection="1">
      <protection locked="0"/>
    </xf>
    <xf numFmtId="43" fontId="52" fillId="0" borderId="0" xfId="0" applyNumberFormat="1" applyFont="1" applyFill="1" applyProtection="1"/>
    <xf numFmtId="43" fontId="52" fillId="0" borderId="0" xfId="0" applyNumberFormat="1" applyFont="1" applyFill="1" applyProtection="1">
      <protection locked="0"/>
    </xf>
    <xf numFmtId="0" fontId="23" fillId="0" borderId="0" xfId="0" applyFont="1" applyBorder="1" applyAlignment="1" applyProtection="1">
      <alignment horizontal="center"/>
      <protection locked="0"/>
    </xf>
    <xf numFmtId="0" fontId="23" fillId="0" borderId="0" xfId="0" applyFont="1"/>
    <xf numFmtId="0" fontId="63" fillId="0" borderId="0" xfId="0" applyFont="1" applyFill="1"/>
    <xf numFmtId="0" fontId="29" fillId="0" borderId="0" xfId="6"/>
    <xf numFmtId="164" fontId="52" fillId="0" borderId="0" xfId="1" applyNumberFormat="1" applyFont="1" applyAlignment="1" applyProtection="1">
      <alignment horizontal="center"/>
      <protection locked="0"/>
    </xf>
    <xf numFmtId="164" fontId="52" fillId="0" borderId="1" xfId="1" applyNumberFormat="1" applyFont="1" applyBorder="1" applyAlignment="1" applyProtection="1">
      <alignment horizontal="center" vertical="center"/>
      <protection locked="0"/>
    </xf>
    <xf numFmtId="164" fontId="52" fillId="0" borderId="1" xfId="1" applyNumberFormat="1" applyFont="1" applyBorder="1" applyAlignment="1" applyProtection="1">
      <alignment horizontal="center"/>
      <protection locked="0"/>
    </xf>
    <xf numFmtId="164" fontId="52" fillId="0" borderId="0" xfId="1" applyNumberFormat="1" applyFont="1" applyBorder="1" applyAlignment="1" applyProtection="1">
      <alignment horizontal="center"/>
      <protection locked="0"/>
    </xf>
    <xf numFmtId="0" fontId="57" fillId="0" borderId="0" xfId="6" applyNumberFormat="1" applyFont="1"/>
    <xf numFmtId="0" fontId="57" fillId="0" borderId="0" xfId="6" applyNumberFormat="1" applyFont="1" applyAlignment="1">
      <alignment horizontal="center"/>
    </xf>
    <xf numFmtId="0" fontId="57" fillId="0" borderId="1" xfId="6" applyNumberFormat="1" applyFont="1" applyBorder="1" applyAlignment="1">
      <alignment horizontal="center"/>
    </xf>
    <xf numFmtId="0" fontId="58" fillId="0" borderId="0" xfId="7" applyFont="1" applyAlignment="1">
      <alignment horizontal="left"/>
    </xf>
    <xf numFmtId="0" fontId="58" fillId="0" borderId="0" xfId="7" quotePrefix="1" applyFont="1" applyAlignment="1">
      <alignment horizontal="center"/>
    </xf>
    <xf numFmtId="170" fontId="60" fillId="0" borderId="0" xfId="7" applyNumberFormat="1" applyFont="1"/>
    <xf numFmtId="0" fontId="57" fillId="0" borderId="0" xfId="6" applyFont="1"/>
    <xf numFmtId="0" fontId="57" fillId="0" borderId="0" xfId="6" applyFont="1" applyAlignment="1">
      <alignment horizontal="center"/>
    </xf>
    <xf numFmtId="170" fontId="57" fillId="0" borderId="0" xfId="6" applyNumberFormat="1" applyFont="1"/>
    <xf numFmtId="0" fontId="57" fillId="0" borderId="0" xfId="8" applyFont="1" applyAlignment="1">
      <alignment horizontal="center"/>
    </xf>
    <xf numFmtId="0" fontId="57" fillId="0" borderId="1" xfId="6" applyFont="1" applyBorder="1" applyAlignment="1">
      <alignment horizontal="center"/>
    </xf>
    <xf numFmtId="0" fontId="58" fillId="0" borderId="1" xfId="6" applyFont="1" applyBorder="1" applyAlignment="1">
      <alignment horizontal="center"/>
    </xf>
    <xf numFmtId="170" fontId="57" fillId="0" borderId="0" xfId="6" applyNumberFormat="1" applyFont="1" applyAlignment="1">
      <alignment horizontal="right"/>
    </xf>
    <xf numFmtId="0" fontId="57" fillId="0" borderId="0" xfId="8" quotePrefix="1" applyFont="1" applyAlignment="1">
      <alignment horizontal="center"/>
    </xf>
    <xf numFmtId="0" fontId="58" fillId="0" borderId="4" xfId="6" applyFont="1" applyBorder="1" applyAlignment="1">
      <alignment horizontal="center"/>
    </xf>
    <xf numFmtId="0" fontId="58" fillId="0" borderId="4" xfId="8" quotePrefix="1" applyFont="1" applyBorder="1" applyAlignment="1">
      <alignment horizontal="center"/>
    </xf>
    <xf numFmtId="0" fontId="58" fillId="0" borderId="0" xfId="8" quotePrefix="1" applyFont="1" applyAlignment="1">
      <alignment horizontal="center"/>
    </xf>
    <xf numFmtId="0" fontId="58" fillId="0" borderId="2" xfId="8" applyFont="1" applyBorder="1" applyAlignment="1">
      <alignment horizontal="center"/>
    </xf>
    <xf numFmtId="170" fontId="57" fillId="0" borderId="0" xfId="6" applyNumberFormat="1" applyFont="1" applyAlignment="1">
      <alignment horizontal="center"/>
    </xf>
    <xf numFmtId="0" fontId="57" fillId="0" borderId="0" xfId="6" applyFont="1" applyAlignment="1">
      <alignment horizontal="left"/>
    </xf>
    <xf numFmtId="0" fontId="57" fillId="0" borderId="0" xfId="6" quotePrefix="1" applyFont="1" applyAlignment="1">
      <alignment horizontal="center"/>
    </xf>
    <xf numFmtId="170" fontId="60" fillId="0" borderId="0" xfId="7" applyNumberFormat="1" applyFont="1" applyAlignment="1">
      <alignment horizontal="right"/>
    </xf>
    <xf numFmtId="164" fontId="52" fillId="0" borderId="0" xfId="1" applyNumberFormat="1" applyFont="1" applyFill="1" applyProtection="1">
      <protection locked="0"/>
    </xf>
    <xf numFmtId="9" fontId="52" fillId="0" borderId="0" xfId="5" applyFont="1" applyAlignment="1" applyProtection="1">
      <alignment horizontal="center"/>
      <protection locked="0"/>
    </xf>
    <xf numFmtId="173" fontId="57" fillId="0" borderId="0" xfId="6" applyNumberFormat="1" applyFont="1" applyFill="1" applyBorder="1" applyAlignment="1">
      <alignment horizontal="right"/>
    </xf>
    <xf numFmtId="0" fontId="40" fillId="0" borderId="0" xfId="144" applyFont="1"/>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70"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4" fontId="16" fillId="0" borderId="0" xfId="235" applyNumberFormat="1" applyFont="1" applyFill="1" applyBorder="1" applyAlignment="1" applyProtection="1">
      <alignment horizontal="right"/>
      <protection locked="0"/>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2" fontId="29" fillId="0" borderId="0" xfId="6" applyNumberFormat="1" applyFill="1" applyAlignment="1"/>
    <xf numFmtId="172" fontId="16" fillId="0" borderId="0" xfId="0" applyNumberFormat="1" applyFont="1" applyFill="1" applyProtection="1">
      <protection locked="0"/>
    </xf>
    <xf numFmtId="172" fontId="29" fillId="0" borderId="0" xfId="6" applyNumberFormat="1" applyFont="1" applyFill="1" applyBorder="1" applyAlignment="1">
      <alignment horizontal="center"/>
    </xf>
    <xf numFmtId="172" fontId="29" fillId="0" borderId="0" xfId="6" applyNumberFormat="1" applyFill="1" applyBorder="1" applyAlignment="1">
      <alignment horizontal="center"/>
    </xf>
    <xf numFmtId="172" fontId="29" fillId="0" borderId="0" xfId="6" applyNumberFormat="1" applyFill="1" applyBorder="1" applyAlignment="1"/>
    <xf numFmtId="172" fontId="29" fillId="0" borderId="2" xfId="6" applyNumberFormat="1" applyFont="1" applyFill="1" applyBorder="1" applyAlignment="1">
      <alignment horizontal="left"/>
    </xf>
    <xf numFmtId="173" fontId="29" fillId="0" borderId="0" xfId="6" applyNumberFormat="1" applyFont="1" applyAlignment="1">
      <alignment horizontal="right"/>
    </xf>
    <xf numFmtId="173" fontId="29" fillId="0" borderId="2" xfId="6" applyNumberFormat="1" applyFont="1" applyBorder="1" applyAlignment="1">
      <alignment horizontal="right"/>
    </xf>
    <xf numFmtId="43" fontId="29" fillId="0" borderId="0" xfId="235" applyFont="1" applyAlignment="1">
      <alignment horizontal="right"/>
    </xf>
    <xf numFmtId="0" fontId="52" fillId="0" borderId="0" xfId="0" applyFont="1" applyProtection="1">
      <protection locked="0"/>
    </xf>
    <xf numFmtId="0" fontId="52" fillId="0" borderId="0" xfId="0" applyFont="1" applyAlignment="1" applyProtection="1">
      <alignment horizontal="center"/>
      <protection locked="0"/>
    </xf>
    <xf numFmtId="0" fontId="58" fillId="0" borderId="0" xfId="7" applyFont="1" applyAlignment="1">
      <alignment horizontal="left"/>
    </xf>
    <xf numFmtId="0" fontId="58" fillId="0" borderId="0" xfId="7" quotePrefix="1" applyFont="1" applyAlignment="1">
      <alignment horizontal="center"/>
    </xf>
    <xf numFmtId="0" fontId="57" fillId="0" borderId="0" xfId="6" applyFont="1"/>
    <xf numFmtId="0" fontId="57" fillId="0" borderId="0" xfId="6" applyFont="1" applyAlignment="1">
      <alignment horizontal="center"/>
    </xf>
    <xf numFmtId="0" fontId="57" fillId="0" borderId="0" xfId="8" applyFont="1" applyAlignment="1">
      <alignment horizontal="left"/>
    </xf>
    <xf numFmtId="0" fontId="57" fillId="0" borderId="0" xfId="8" applyFont="1" applyAlignment="1">
      <alignment horizontal="center"/>
    </xf>
    <xf numFmtId="0" fontId="57" fillId="0" borderId="1" xfId="6" applyFont="1" applyBorder="1" applyAlignment="1">
      <alignment horizontal="center"/>
    </xf>
    <xf numFmtId="0" fontId="58" fillId="0" borderId="0" xfId="6" applyFont="1" applyAlignment="1">
      <alignment horizontal="left"/>
    </xf>
    <xf numFmtId="0" fontId="58" fillId="0" borderId="1" xfId="6" applyFont="1" applyBorder="1" applyAlignment="1">
      <alignment horizontal="center"/>
    </xf>
    <xf numFmtId="0" fontId="57" fillId="0" borderId="0" xfId="8" quotePrefix="1" applyFont="1" applyAlignment="1">
      <alignment horizontal="center"/>
    </xf>
    <xf numFmtId="0" fontId="58" fillId="0" borderId="4" xfId="6" applyFont="1" applyBorder="1" applyAlignment="1">
      <alignment horizontal="center"/>
    </xf>
    <xf numFmtId="0" fontId="58" fillId="0" borderId="0" xfId="8" applyFont="1" applyAlignment="1">
      <alignment horizontal="left"/>
    </xf>
    <xf numFmtId="0" fontId="58" fillId="0" borderId="4" xfId="8" quotePrefix="1" applyFont="1" applyBorder="1" applyAlignment="1">
      <alignment horizontal="center"/>
    </xf>
    <xf numFmtId="0" fontId="58" fillId="0" borderId="0" xfId="8" quotePrefix="1" applyFont="1" applyAlignment="1">
      <alignment horizontal="left"/>
    </xf>
    <xf numFmtId="0" fontId="58" fillId="0" borderId="0" xfId="8" quotePrefix="1" applyFont="1" applyAlignment="1">
      <alignment horizontal="center"/>
    </xf>
    <xf numFmtId="0" fontId="58" fillId="0" borderId="2" xfId="8" applyFont="1" applyBorder="1" applyAlignment="1">
      <alignment horizontal="center"/>
    </xf>
    <xf numFmtId="0" fontId="24" fillId="0" borderId="0" xfId="0" applyFont="1" applyAlignment="1" applyProtection="1">
      <alignment horizontal="right"/>
      <protection locked="0"/>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2" fillId="0" borderId="0" xfId="0" applyFont="1" applyProtection="1">
      <protection locked="0"/>
    </xf>
    <xf numFmtId="0" fontId="52" fillId="0" borderId="0" xfId="0" applyFont="1" applyAlignment="1" applyProtection="1">
      <alignment horizontal="center"/>
      <protection locked="0"/>
    </xf>
    <xf numFmtId="0" fontId="57" fillId="0" borderId="0" xfId="6" applyNumberFormat="1" applyFont="1"/>
    <xf numFmtId="0" fontId="57" fillId="0" borderId="0" xfId="6" applyNumberFormat="1" applyFont="1" applyAlignment="1">
      <alignment horizontal="center"/>
    </xf>
    <xf numFmtId="0" fontId="58" fillId="0" borderId="0" xfId="8" applyNumberFormat="1" applyFont="1" applyAlignment="1">
      <alignment horizontal="right"/>
    </xf>
    <xf numFmtId="0" fontId="58" fillId="0" borderId="0" xfId="7" applyFont="1" applyAlignment="1">
      <alignment horizontal="left"/>
    </xf>
    <xf numFmtId="0" fontId="58" fillId="0" borderId="0" xfId="7" quotePrefix="1" applyFont="1" applyAlignment="1">
      <alignment horizontal="center"/>
    </xf>
    <xf numFmtId="0" fontId="57" fillId="0" borderId="0" xfId="6" applyFont="1"/>
    <xf numFmtId="0" fontId="57" fillId="0" borderId="0" xfId="6" applyFont="1" applyAlignment="1">
      <alignment horizontal="center"/>
    </xf>
    <xf numFmtId="0" fontId="57" fillId="0" borderId="0" xfId="8" applyFont="1" applyAlignment="1">
      <alignment horizontal="left"/>
    </xf>
    <xf numFmtId="0" fontId="57" fillId="0" borderId="0" xfId="8" applyFont="1" applyAlignment="1">
      <alignment horizontal="center"/>
    </xf>
    <xf numFmtId="170" fontId="57" fillId="0" borderId="0" xfId="6" applyNumberFormat="1" applyFont="1" applyAlignment="1">
      <alignment horizontal="right"/>
    </xf>
    <xf numFmtId="0" fontId="57" fillId="0" borderId="0" xfId="8" quotePrefix="1" applyFont="1" applyAlignment="1">
      <alignment horizontal="center"/>
    </xf>
    <xf numFmtId="0" fontId="58" fillId="0" borderId="4" xfId="6" applyFont="1" applyBorder="1" applyAlignment="1">
      <alignment horizontal="center"/>
    </xf>
    <xf numFmtId="0" fontId="58" fillId="0" borderId="0" xfId="8" applyFont="1" applyAlignment="1">
      <alignment horizontal="left"/>
    </xf>
    <xf numFmtId="0" fontId="58" fillId="0" borderId="4" xfId="8" quotePrefix="1" applyFont="1" applyBorder="1" applyAlignment="1">
      <alignment horizontal="center"/>
    </xf>
    <xf numFmtId="0" fontId="58" fillId="0" borderId="0" xfId="8" quotePrefix="1" applyFont="1" applyAlignment="1">
      <alignment horizontal="left"/>
    </xf>
    <xf numFmtId="0" fontId="58" fillId="0" borderId="0" xfId="8" quotePrefix="1" applyFont="1" applyAlignment="1">
      <alignment horizontal="center"/>
    </xf>
    <xf numFmtId="0" fontId="58" fillId="0" borderId="2" xfId="8" applyFont="1" applyBorder="1" applyAlignment="1">
      <alignment horizontal="center"/>
    </xf>
    <xf numFmtId="170" fontId="60" fillId="0" borderId="0" xfId="7" applyNumberFormat="1" applyFont="1" applyAlignment="1">
      <alignment horizontal="right"/>
    </xf>
    <xf numFmtId="0" fontId="58" fillId="0" borderId="4" xfId="6" quotePrefix="1" applyFont="1" applyBorder="1" applyAlignment="1">
      <alignment horizontal="center"/>
    </xf>
    <xf numFmtId="0" fontId="24" fillId="0" borderId="1" xfId="0" quotePrefix="1" applyFont="1" applyBorder="1" applyAlignment="1" applyProtection="1">
      <alignment horizontal="right"/>
      <protection locked="0"/>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0" xfId="1" applyNumberFormat="1" applyFont="1" applyFill="1"/>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3" fontId="29" fillId="0" borderId="0" xfId="6" applyNumberFormat="1" applyFont="1" applyFill="1" applyAlignment="1">
      <alignment horizontal="right"/>
    </xf>
    <xf numFmtId="15" fontId="50" fillId="0" borderId="0" xfId="0" quotePrefix="1" applyNumberFormat="1" applyFont="1" applyAlignment="1"/>
    <xf numFmtId="164" fontId="24" fillId="0" borderId="0" xfId="1" applyNumberFormat="1" applyFont="1" applyFill="1" applyBorder="1" applyAlignment="1" applyProtection="1">
      <alignment horizontal="center"/>
      <protection locked="0"/>
    </xf>
    <xf numFmtId="0" fontId="58" fillId="0" borderId="0" xfId="6" applyFont="1" applyAlignment="1">
      <alignment horizontal="left"/>
    </xf>
    <xf numFmtId="173" fontId="57" fillId="0" borderId="0" xfId="6" applyNumberFormat="1" applyFont="1" applyAlignment="1">
      <alignment horizontal="right"/>
    </xf>
    <xf numFmtId="0" fontId="57" fillId="0" borderId="0" xfId="6" applyFont="1" applyAlignment="1">
      <alignment horizontal="left"/>
    </xf>
    <xf numFmtId="0" fontId="16" fillId="0" borderId="0" xfId="144" applyFont="1" applyFill="1"/>
    <xf numFmtId="168" fontId="35" fillId="0" borderId="6" xfId="6" applyNumberFormat="1" applyFont="1" applyBorder="1" applyAlignment="1">
      <alignment horizontal="right"/>
    </xf>
    <xf numFmtId="0" fontId="0" fillId="0" borderId="0" xfId="0"/>
    <xf numFmtId="0" fontId="16" fillId="0" borderId="0" xfId="0" applyFont="1"/>
    <xf numFmtId="164" fontId="16" fillId="0" borderId="0" xfId="1" applyNumberFormat="1" applyFont="1"/>
    <xf numFmtId="0" fontId="40" fillId="0" borderId="0" xfId="0" applyFont="1"/>
    <xf numFmtId="0" fontId="22" fillId="0" borderId="0" xfId="0" applyFont="1"/>
    <xf numFmtId="43" fontId="25" fillId="0" borderId="0" xfId="0" applyNumberFormat="1" applyFont="1" applyFill="1" applyBorder="1"/>
    <xf numFmtId="175" fontId="21" fillId="0" borderId="0" xfId="2" applyNumberFormat="1" applyFont="1" applyBorder="1"/>
    <xf numFmtId="180" fontId="21" fillId="0" borderId="0" xfId="2" applyNumberFormat="1" applyFont="1" applyBorder="1"/>
    <xf numFmtId="164" fontId="52" fillId="0" borderId="0" xfId="1" applyNumberFormat="1" applyFont="1" applyAlignment="1" applyProtection="1">
      <alignment horizontal="center"/>
      <protection locked="0"/>
    </xf>
    <xf numFmtId="164" fontId="67" fillId="0" borderId="0" xfId="1" applyNumberFormat="1" applyFont="1" applyBorder="1" applyAlignment="1">
      <alignment horizontal="right"/>
    </xf>
    <xf numFmtId="177" fontId="88" fillId="0" borderId="0" xfId="1" applyNumberFormat="1" applyFont="1" applyBorder="1" applyAlignment="1">
      <alignment horizontal="right"/>
    </xf>
    <xf numFmtId="167" fontId="63" fillId="0" borderId="0" xfId="5" applyNumberFormat="1" applyFont="1" applyBorder="1" applyAlignment="1">
      <alignment horizontal="right"/>
    </xf>
    <xf numFmtId="0" fontId="25" fillId="0" borderId="0" xfId="144" quotePrefix="1" applyFont="1" applyAlignment="1">
      <alignment horizontal="right"/>
    </xf>
    <xf numFmtId="0" fontId="16" fillId="0" borderId="0" xfId="144" applyFont="1" applyBorder="1" applyAlignment="1">
      <alignment horizontal="right"/>
    </xf>
    <xf numFmtId="0" fontId="25" fillId="0" borderId="0" xfId="144" applyFont="1" applyAlignment="1">
      <alignment horizontal="right"/>
    </xf>
    <xf numFmtId="0" fontId="25" fillId="0" borderId="0" xfId="144" applyFont="1" applyBorder="1" applyAlignment="1">
      <alignment horizontal="center"/>
    </xf>
    <xf numFmtId="0" fontId="25" fillId="0" borderId="1" xfId="144" applyFont="1" applyBorder="1" applyAlignment="1">
      <alignment horizontal="right"/>
    </xf>
    <xf numFmtId="0" fontId="25" fillId="0" borderId="0" xfId="144" applyFont="1" applyBorder="1" applyAlignment="1">
      <alignment horizontal="right"/>
    </xf>
    <xf numFmtId="0" fontId="25" fillId="0" borderId="1" xfId="144" applyFont="1" applyBorder="1" applyAlignment="1">
      <alignment horizontal="center"/>
    </xf>
    <xf numFmtId="166" fontId="16" fillId="0" borderId="0" xfId="144" applyNumberFormat="1" applyFont="1" applyBorder="1" applyAlignment="1">
      <alignment horizontal="center"/>
    </xf>
    <xf numFmtId="165" fontId="16" fillId="0" borderId="0" xfId="144" applyNumberFormat="1" applyFont="1"/>
    <xf numFmtId="165" fontId="16" fillId="0" borderId="0" xfId="144" applyNumberFormat="1" applyFont="1" applyFill="1"/>
    <xf numFmtId="0" fontId="27" fillId="0" borderId="0" xfId="144" applyFont="1" applyBorder="1" applyAlignment="1">
      <alignment horizontal="center"/>
    </xf>
    <xf numFmtId="0" fontId="27" fillId="0" borderId="1" xfId="144" applyFont="1" applyBorder="1" applyAlignment="1">
      <alignment horizontal="center"/>
    </xf>
    <xf numFmtId="165" fontId="16" fillId="0" borderId="1" xfId="144" applyNumberFormat="1" applyFont="1" applyBorder="1"/>
    <xf numFmtId="165" fontId="16" fillId="0" borderId="0" xfId="1" applyNumberFormat="1" applyFont="1"/>
    <xf numFmtId="0" fontId="16" fillId="0" borderId="2" xfId="144" applyFont="1" applyBorder="1" applyAlignment="1">
      <alignment horizontal="center"/>
    </xf>
    <xf numFmtId="165" fontId="16" fillId="0" borderId="2" xfId="1" applyNumberFormat="1" applyFont="1" applyFill="1" applyBorder="1"/>
    <xf numFmtId="0" fontId="25" fillId="0" borderId="3" xfId="144" applyFont="1" applyBorder="1" applyAlignment="1">
      <alignment horizontal="center"/>
    </xf>
    <xf numFmtId="164" fontId="88" fillId="0" borderId="0" xfId="1" applyNumberFormat="1" applyFont="1" applyBorder="1" applyAlignment="1">
      <alignment horizontal="right"/>
    </xf>
    <xf numFmtId="164" fontId="40" fillId="0" borderId="0" xfId="1" applyNumberFormat="1" applyFont="1"/>
    <xf numFmtId="9" fontId="40" fillId="0" borderId="0" xfId="5" applyFont="1"/>
    <xf numFmtId="0" fontId="16" fillId="0" borderId="0" xfId="415"/>
    <xf numFmtId="0" fontId="40" fillId="0" borderId="0" xfId="415" applyFont="1"/>
    <xf numFmtId="0" fontId="52" fillId="0" borderId="0" xfId="415" applyFont="1" applyBorder="1"/>
    <xf numFmtId="0" fontId="52" fillId="0" borderId="0" xfId="415" applyFont="1" applyFill="1" applyAlignment="1"/>
    <xf numFmtId="164" fontId="52" fillId="0" borderId="0" xfId="1" applyNumberFormat="1" applyFont="1" applyProtection="1">
      <protection locked="0"/>
    </xf>
    <xf numFmtId="164" fontId="52" fillId="0" borderId="0" xfId="1" applyNumberFormat="1" applyFont="1" applyFill="1" applyBorder="1"/>
    <xf numFmtId="0" fontId="23" fillId="0" borderId="0" xfId="415" applyFont="1" applyAlignment="1">
      <alignment horizontal="center"/>
    </xf>
    <xf numFmtId="0" fontId="23" fillId="0" borderId="0" xfId="415" applyFont="1" applyBorder="1" applyAlignment="1" applyProtection="1">
      <alignment horizontal="center"/>
      <protection locked="0"/>
    </xf>
    <xf numFmtId="0" fontId="23" fillId="0" borderId="0" xfId="415" applyFont="1"/>
    <xf numFmtId="9" fontId="23" fillId="0" borderId="1" xfId="5" applyFont="1" applyBorder="1" applyAlignment="1">
      <alignment horizontal="right"/>
    </xf>
    <xf numFmtId="0" fontId="23" fillId="0" borderId="1" xfId="415" applyFont="1" applyBorder="1"/>
    <xf numFmtId="0" fontId="64" fillId="0" borderId="0" xfId="6" applyFont="1" applyAlignment="1">
      <alignment horizontal="left" vertical="top"/>
    </xf>
    <xf numFmtId="0" fontId="40" fillId="0" borderId="0" xfId="415" applyFont="1" applyAlignment="1">
      <alignment horizontal="center"/>
    </xf>
    <xf numFmtId="0" fontId="40" fillId="0" borderId="0" xfId="415" applyFont="1" applyBorder="1"/>
    <xf numFmtId="0" fontId="64" fillId="0" borderId="0" xfId="6" applyFont="1" applyFill="1" applyAlignment="1">
      <alignment horizontal="left"/>
    </xf>
    <xf numFmtId="0" fontId="64" fillId="0" borderId="0" xfId="6" applyFont="1" applyAlignment="1">
      <alignment horizontal="left"/>
    </xf>
    <xf numFmtId="0" fontId="40" fillId="0" borderId="1" xfId="415" applyFont="1" applyBorder="1" applyAlignment="1">
      <alignment horizontal="center"/>
    </xf>
    <xf numFmtId="43" fontId="40" fillId="0" borderId="0" xfId="1" applyFont="1"/>
    <xf numFmtId="40" fontId="40" fillId="0" borderId="0" xfId="4" applyNumberFormat="1" applyFont="1" applyAlignment="1">
      <alignment horizontal="left"/>
    </xf>
    <xf numFmtId="0" fontId="40" fillId="0" borderId="0" xfId="415" applyFont="1" applyBorder="1" applyAlignment="1">
      <alignment horizontal="center"/>
    </xf>
    <xf numFmtId="43" fontId="57" fillId="0" borderId="0" xfId="1" applyFont="1" applyFill="1"/>
    <xf numFmtId="167" fontId="52" fillId="0" borderId="0" xfId="5" applyNumberFormat="1" applyFont="1" applyFill="1" applyBorder="1"/>
    <xf numFmtId="164" fontId="24" fillId="0" borderId="0" xfId="1" applyNumberFormat="1" applyFont="1" applyBorder="1" applyAlignment="1">
      <alignment horizontal="center"/>
    </xf>
    <xf numFmtId="0" fontId="24" fillId="0" borderId="0" xfId="415" quotePrefix="1" applyFont="1" applyBorder="1" applyAlignment="1" applyProtection="1">
      <alignment horizontal="right"/>
      <protection locked="0"/>
    </xf>
    <xf numFmtId="167" fontId="52" fillId="0" borderId="0" xfId="415" applyNumberFormat="1" applyFont="1" applyFill="1" applyAlignment="1"/>
    <xf numFmtId="0" fontId="52" fillId="0" borderId="0" xfId="415" applyFont="1" applyFill="1" applyAlignment="1">
      <alignment horizontal="right"/>
    </xf>
    <xf numFmtId="43" fontId="57" fillId="0" borderId="0" xfId="1" applyFont="1" applyAlignment="1">
      <alignment horizontal="right"/>
    </xf>
    <xf numFmtId="9" fontId="52" fillId="0" borderId="0" xfId="5" applyFont="1" applyAlignment="1">
      <alignment horizontal="right"/>
    </xf>
    <xf numFmtId="173" fontId="58" fillId="0" borderId="0" xfId="6" applyNumberFormat="1" applyFont="1" applyAlignment="1">
      <alignment horizontal="right"/>
    </xf>
    <xf numFmtId="173" fontId="52" fillId="0" borderId="0" xfId="5" applyNumberFormat="1" applyFont="1" applyBorder="1"/>
    <xf numFmtId="170" fontId="58" fillId="0" borderId="0" xfId="6" applyNumberFormat="1" applyFont="1" applyBorder="1"/>
    <xf numFmtId="0" fontId="23" fillId="0" borderId="2" xfId="415" applyFont="1" applyBorder="1" applyAlignment="1">
      <alignment horizontal="center"/>
    </xf>
    <xf numFmtId="167" fontId="52" fillId="0" borderId="1" xfId="5" applyNumberFormat="1" applyFont="1" applyBorder="1" applyProtection="1">
      <protection locked="0"/>
    </xf>
    <xf numFmtId="164" fontId="24" fillId="0" borderId="2" xfId="1" applyNumberFormat="1" applyFont="1" applyBorder="1"/>
    <xf numFmtId="164" fontId="24" fillId="0" borderId="2" xfId="1" applyNumberFormat="1" applyFont="1" applyFill="1" applyBorder="1"/>
    <xf numFmtId="164" fontId="40" fillId="0" borderId="0" xfId="1" applyNumberFormat="1" applyFont="1"/>
    <xf numFmtId="9" fontId="40" fillId="0" borderId="0" xfId="5" applyFont="1"/>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0" fontId="16" fillId="0" borderId="0" xfId="599"/>
    <xf numFmtId="170" fontId="57" fillId="0" borderId="0" xfId="6" applyNumberFormat="1" applyFont="1" applyBorder="1"/>
    <xf numFmtId="0" fontId="58" fillId="0" borderId="0" xfId="6" applyFont="1" applyAlignment="1">
      <alignment horizontal="left"/>
    </xf>
    <xf numFmtId="0" fontId="57" fillId="0" borderId="0" xfId="6" applyFont="1" applyAlignment="1">
      <alignment horizontal="left"/>
    </xf>
    <xf numFmtId="164" fontId="23" fillId="0" borderId="0" xfId="1" applyNumberFormat="1" applyFont="1" applyBorder="1" applyAlignment="1">
      <alignment horizontal="center"/>
    </xf>
    <xf numFmtId="9" fontId="23" fillId="0" borderId="0" xfId="5" applyFont="1" applyBorder="1" applyAlignment="1">
      <alignment horizontal="center"/>
    </xf>
    <xf numFmtId="164" fontId="23" fillId="0" borderId="0" xfId="1" applyNumberFormat="1" applyFont="1"/>
    <xf numFmtId="9" fontId="23" fillId="0" borderId="0" xfId="5" applyFont="1"/>
    <xf numFmtId="0" fontId="64" fillId="0" borderId="0" xfId="6" applyFont="1" applyAlignment="1">
      <alignment horizontal="left" vertical="top"/>
    </xf>
    <xf numFmtId="0" fontId="64" fillId="0" borderId="0" xfId="6" applyFont="1" applyFill="1" applyAlignment="1">
      <alignment horizontal="left"/>
    </xf>
    <xf numFmtId="0" fontId="64" fillId="0" borderId="0" xfId="6" applyFont="1" applyAlignment="1">
      <alignment horizontal="left"/>
    </xf>
    <xf numFmtId="170" fontId="57" fillId="0" borderId="0" xfId="6" applyNumberFormat="1" applyFont="1" applyFill="1"/>
    <xf numFmtId="167" fontId="52" fillId="0" borderId="0" xfId="5" applyNumberFormat="1" applyFont="1" applyBorder="1"/>
    <xf numFmtId="0" fontId="57" fillId="0" borderId="0" xfId="6" applyFont="1" applyAlignment="1">
      <alignment horizontal="left" vertical="top"/>
    </xf>
    <xf numFmtId="9" fontId="52" fillId="0" borderId="0" xfId="5" applyFont="1"/>
    <xf numFmtId="169" fontId="52" fillId="0" borderId="0" xfId="1" applyNumberFormat="1" applyFont="1"/>
    <xf numFmtId="173" fontId="57" fillId="0" borderId="1" xfId="6" applyNumberFormat="1" applyFont="1" applyBorder="1" applyAlignment="1">
      <alignment horizontal="right"/>
    </xf>
    <xf numFmtId="173" fontId="57" fillId="0" borderId="0" xfId="6" applyNumberFormat="1" applyFont="1" applyFill="1" applyAlignment="1">
      <alignment horizontal="right"/>
    </xf>
    <xf numFmtId="0" fontId="23" fillId="0" borderId="0" xfId="144" applyFont="1" applyBorder="1" applyAlignment="1" applyProtection="1">
      <alignment horizontal="center"/>
      <protection locked="0"/>
    </xf>
    <xf numFmtId="0" fontId="23" fillId="0" borderId="0" xfId="144" quotePrefix="1" applyFont="1" applyBorder="1" applyAlignment="1" applyProtection="1">
      <alignment horizontal="right"/>
      <protection locked="0"/>
    </xf>
    <xf numFmtId="0" fontId="23" fillId="0" borderId="0" xfId="144" applyFont="1"/>
    <xf numFmtId="0" fontId="40" fillId="0" borderId="0" xfId="144" applyFont="1"/>
    <xf numFmtId="0" fontId="40" fillId="0" borderId="0" xfId="144" applyFont="1" applyAlignment="1">
      <alignment horizontal="center"/>
    </xf>
    <xf numFmtId="0" fontId="52" fillId="0" borderId="0" xfId="144" applyFont="1"/>
    <xf numFmtId="0" fontId="31" fillId="0" borderId="0" xfId="6" applyFont="1" applyAlignment="1">
      <alignment horizontal="left"/>
    </xf>
    <xf numFmtId="0" fontId="40" fillId="0" borderId="0" xfId="144" applyFont="1" applyBorder="1" applyAlignment="1">
      <alignment horizontal="center"/>
    </xf>
    <xf numFmtId="0" fontId="23" fillId="0" borderId="0" xfId="144" applyFont="1" applyBorder="1"/>
    <xf numFmtId="0" fontId="23" fillId="0" borderId="6" xfId="144" quotePrefix="1" applyFont="1" applyBorder="1" applyAlignment="1" applyProtection="1">
      <alignment horizontal="right"/>
      <protection locked="0"/>
    </xf>
    <xf numFmtId="15" fontId="23" fillId="0" borderId="0" xfId="144" quotePrefix="1" applyNumberFormat="1" applyFont="1" applyBorder="1" applyAlignment="1" applyProtection="1">
      <alignment horizontal="center"/>
      <protection locked="0"/>
    </xf>
    <xf numFmtId="0" fontId="23" fillId="0" borderId="0" xfId="144" quotePrefix="1" applyFont="1" applyBorder="1" applyAlignment="1" applyProtection="1">
      <alignment horizontal="center"/>
      <protection locked="0"/>
    </xf>
    <xf numFmtId="9" fontId="23" fillId="0" borderId="0" xfId="5" applyFont="1" applyBorder="1" applyAlignment="1">
      <alignment horizontal="right"/>
    </xf>
    <xf numFmtId="173" fontId="58" fillId="0" borderId="2" xfId="6" applyNumberFormat="1" applyFont="1" applyBorder="1" applyAlignment="1">
      <alignment horizontal="right"/>
    </xf>
    <xf numFmtId="0" fontId="23" fillId="0" borderId="0" xfId="144" applyFont="1" applyBorder="1" applyAlignment="1">
      <alignment horizontal="center"/>
    </xf>
    <xf numFmtId="0" fontId="23" fillId="0" borderId="2" xfId="144" applyFont="1" applyFill="1" applyBorder="1" applyAlignment="1">
      <alignment horizontal="center"/>
    </xf>
    <xf numFmtId="0" fontId="24" fillId="0" borderId="0" xfId="144" applyFont="1"/>
    <xf numFmtId="0" fontId="23" fillId="0" borderId="0" xfId="144" applyFont="1" applyBorder="1" applyAlignment="1" applyProtection="1">
      <alignment horizontal="right"/>
      <protection locked="0"/>
    </xf>
    <xf numFmtId="164" fontId="52" fillId="0" borderId="0" xfId="1" applyNumberFormat="1" applyFont="1" applyFill="1" applyBorder="1" applyProtection="1">
      <protection locked="0"/>
    </xf>
    <xf numFmtId="0" fontId="40" fillId="0" borderId="0" xfId="144" applyFont="1" applyFill="1" applyAlignment="1">
      <alignment horizontal="center"/>
    </xf>
    <xf numFmtId="173" fontId="58" fillId="0" borderId="2" xfId="6" applyNumberFormat="1" applyFont="1" applyFill="1" applyBorder="1" applyAlignment="1">
      <alignment horizontal="right"/>
    </xf>
    <xf numFmtId="10" fontId="23" fillId="0" borderId="0" xfId="5" applyNumberFormat="1" applyFont="1"/>
    <xf numFmtId="43" fontId="23" fillId="0" borderId="0" xfId="1" applyFont="1"/>
    <xf numFmtId="0" fontId="16" fillId="0" borderId="0" xfId="706"/>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40" fillId="0" borderId="0" xfId="706" applyFont="1" applyAlignment="1">
      <alignment horizontal="center"/>
    </xf>
    <xf numFmtId="0" fontId="57" fillId="0" borderId="0" xfId="6" applyFont="1" applyAlignment="1">
      <alignment horizontal="left"/>
    </xf>
    <xf numFmtId="0" fontId="52" fillId="0" borderId="0" xfId="706" applyFont="1"/>
    <xf numFmtId="0" fontId="23" fillId="0" borderId="0" xfId="706" applyFont="1" applyBorder="1"/>
    <xf numFmtId="167" fontId="52" fillId="0" borderId="0" xfId="5" applyNumberFormat="1" applyFont="1" applyBorder="1"/>
    <xf numFmtId="164" fontId="52" fillId="0" borderId="0" xfId="1" applyNumberFormat="1" applyFont="1"/>
    <xf numFmtId="9" fontId="52" fillId="0" borderId="0" xfId="5" applyFont="1"/>
    <xf numFmtId="164" fontId="40" fillId="0" borderId="0" xfId="1" applyNumberFormat="1" applyFont="1"/>
    <xf numFmtId="9" fontId="40" fillId="0" borderId="0" xfId="5" applyFont="1"/>
    <xf numFmtId="0" fontId="23" fillId="0" borderId="0" xfId="144" applyFont="1"/>
    <xf numFmtId="9" fontId="23" fillId="0" borderId="0" xfId="5" applyFont="1" applyBorder="1" applyAlignment="1">
      <alignment horizontal="right"/>
    </xf>
    <xf numFmtId="0" fontId="16" fillId="0" borderId="0" xfId="144"/>
    <xf numFmtId="0" fontId="23" fillId="0" borderId="0" xfId="706" applyFont="1" applyBorder="1" applyAlignment="1" applyProtection="1">
      <protection locked="0"/>
    </xf>
    <xf numFmtId="175" fontId="52" fillId="0" borderId="2" xfId="2" applyNumberFormat="1" applyFont="1" applyBorder="1"/>
    <xf numFmtId="170" fontId="57" fillId="0" borderId="2" xfId="6" applyNumberFormat="1" applyFont="1" applyFill="1" applyBorder="1" applyAlignment="1">
      <alignment horizontal="right"/>
    </xf>
    <xf numFmtId="0" fontId="69" fillId="0" borderId="0" xfId="144" applyFont="1" applyAlignment="1">
      <alignment vertical="center"/>
    </xf>
    <xf numFmtId="164" fontId="21" fillId="0" borderId="0" xfId="1" applyNumberFormat="1" applyFont="1" applyFill="1" applyAlignment="1">
      <alignment horizontal="center"/>
    </xf>
    <xf numFmtId="164" fontId="121" fillId="0" borderId="0" xfId="1" applyNumberFormat="1" applyFont="1" applyFill="1" applyBorder="1" applyAlignment="1" applyProtection="1">
      <alignment horizontal="center"/>
      <protection locked="0"/>
    </xf>
    <xf numFmtId="164" fontId="121" fillId="0" borderId="1" xfId="1" applyNumberFormat="1" applyFont="1" applyFill="1" applyBorder="1" applyAlignment="1" applyProtection="1">
      <alignment horizontal="center"/>
      <protection locked="0"/>
    </xf>
    <xf numFmtId="164" fontId="121" fillId="0" borderId="0" xfId="1" applyNumberFormat="1" applyFont="1" applyFill="1" applyAlignment="1" applyProtection="1">
      <alignment horizontal="center"/>
      <protection locked="0"/>
    </xf>
    <xf numFmtId="164" fontId="122" fillId="0" borderId="1" xfId="1" applyNumberFormat="1" applyFont="1" applyFill="1" applyBorder="1" applyAlignment="1" applyProtection="1">
      <alignment horizontal="center"/>
      <protection locked="0"/>
    </xf>
    <xf numFmtId="164" fontId="121" fillId="0" borderId="1" xfId="1" applyNumberFormat="1" applyFont="1" applyFill="1" applyBorder="1" applyAlignment="1" applyProtection="1">
      <alignment horizontal="center" vertical="center"/>
      <protection locked="0"/>
    </xf>
    <xf numFmtId="164" fontId="122" fillId="0" borderId="3" xfId="1" applyNumberFormat="1" applyFont="1" applyFill="1" applyBorder="1" applyAlignment="1" applyProtection="1">
      <alignment horizontal="center"/>
      <protection locked="0"/>
    </xf>
    <xf numFmtId="164" fontId="16" fillId="0" borderId="0" xfId="1" applyNumberFormat="1" applyFont="1" applyFill="1"/>
    <xf numFmtId="164" fontId="52" fillId="0" borderId="0" xfId="1" applyNumberFormat="1" applyFont="1" applyFill="1" applyAlignment="1" applyProtection="1">
      <alignment horizontal="center" vertical="center"/>
      <protection locked="0"/>
    </xf>
    <xf numFmtId="164" fontId="24" fillId="0" borderId="3" xfId="1" applyNumberFormat="1" applyFont="1" applyFill="1" applyBorder="1" applyAlignment="1" applyProtection="1">
      <alignment horizontal="center"/>
      <protection locked="0"/>
    </xf>
    <xf numFmtId="173" fontId="57" fillId="0" borderId="2" xfId="6" applyNumberFormat="1" applyFont="1" applyFill="1" applyBorder="1" applyAlignment="1">
      <alignment horizontal="right"/>
    </xf>
    <xf numFmtId="168" fontId="30" fillId="0" borderId="2" xfId="6" applyNumberFormat="1" applyFont="1" applyFill="1" applyBorder="1" applyAlignment="1">
      <alignment horizontal="right"/>
    </xf>
    <xf numFmtId="178" fontId="29" fillId="0" borderId="0" xfId="6" applyNumberFormat="1" applyFont="1" applyFill="1" applyAlignment="1">
      <alignment horizontal="right"/>
    </xf>
    <xf numFmtId="167" fontId="21" fillId="0" borderId="2" xfId="5" applyNumberFormat="1" applyFont="1" applyFill="1" applyBorder="1"/>
    <xf numFmtId="0" fontId="21" fillId="0" borderId="2" xfId="0" applyFont="1" applyFill="1" applyBorder="1"/>
    <xf numFmtId="164" fontId="52" fillId="0" borderId="1" xfId="1" applyNumberFormat="1" applyFont="1" applyFill="1" applyBorder="1" applyAlignment="1" applyProtection="1">
      <alignment horizontal="center"/>
      <protection locked="0"/>
    </xf>
    <xf numFmtId="164" fontId="24" fillId="0" borderId="3" xfId="1" applyNumberFormat="1" applyFont="1" applyFill="1" applyBorder="1" applyProtection="1">
      <protection locked="0"/>
    </xf>
    <xf numFmtId="164" fontId="52" fillId="0" borderId="1" xfId="1" applyNumberFormat="1" applyFont="1" applyFill="1" applyBorder="1" applyProtection="1">
      <protection locked="0"/>
    </xf>
    <xf numFmtId="164" fontId="24" fillId="0" borderId="0" xfId="1" applyNumberFormat="1" applyFont="1" applyFill="1" applyBorder="1" applyProtection="1">
      <protection locked="0"/>
    </xf>
    <xf numFmtId="164" fontId="24" fillId="0" borderId="2" xfId="1" applyNumberFormat="1" applyFont="1" applyFill="1" applyBorder="1" applyProtection="1">
      <protection locked="0"/>
    </xf>
    <xf numFmtId="43" fontId="29" fillId="0" borderId="0" xfId="1" applyFont="1" applyFill="1" applyAlignment="1">
      <alignment horizontal="right"/>
    </xf>
    <xf numFmtId="173" fontId="29" fillId="0" borderId="2" xfId="6" applyNumberFormat="1" applyFont="1" applyFill="1" applyBorder="1" applyAlignment="1">
      <alignment horizontal="right"/>
    </xf>
    <xf numFmtId="164" fontId="57" fillId="0" borderId="0" xfId="1" applyNumberFormat="1" applyFont="1" applyFill="1" applyAlignment="1">
      <alignment horizontal="right"/>
    </xf>
    <xf numFmtId="170" fontId="57" fillId="0" borderId="0" xfId="6" applyNumberFormat="1" applyFont="1" applyFill="1" applyAlignment="1">
      <alignment horizontal="center"/>
    </xf>
    <xf numFmtId="0" fontId="64" fillId="0" borderId="0" xfId="6" applyFont="1" applyFill="1" applyAlignment="1">
      <alignment horizontal="left" vertical="center"/>
    </xf>
    <xf numFmtId="0" fontId="64" fillId="0" borderId="0" xfId="6" applyFont="1" applyAlignment="1">
      <alignment horizontal="left" vertical="center"/>
    </xf>
    <xf numFmtId="0" fontId="25" fillId="0" borderId="0" xfId="0" applyFont="1" applyFill="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0" fontId="16" fillId="0" borderId="0" xfId="0" quotePrefix="1" applyFont="1" applyAlignment="1">
      <alignment horizontal="left"/>
    </xf>
    <xf numFmtId="0" fontId="16" fillId="0" borderId="0" xfId="0" quotePrefix="1" applyFont="1"/>
    <xf numFmtId="164" fontId="121" fillId="0" borderId="0" xfId="1112" applyNumberFormat="1" applyFont="1"/>
    <xf numFmtId="170" fontId="52" fillId="0" borderId="0" xfId="1" applyNumberFormat="1" applyFont="1" applyBorder="1" applyProtection="1">
      <protection locked="0"/>
    </xf>
    <xf numFmtId="173" fontId="52" fillId="0" borderId="0" xfId="1" applyNumberFormat="1" applyFont="1" applyBorder="1" applyProtection="1">
      <protection locked="0"/>
    </xf>
    <xf numFmtId="0" fontId="25" fillId="0" borderId="0" xfId="0" applyFont="1" applyFill="1" applyAlignment="1">
      <alignment horizontal="center"/>
    </xf>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3" fillId="0" borderId="0" xfId="415" quotePrefix="1" applyFont="1" applyBorder="1" applyAlignment="1" applyProtection="1">
      <alignment horizontal="right"/>
      <protection locked="0"/>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8" fillId="55" borderId="0" xfId="0" applyFont="1" applyFill="1" applyAlignment="1"/>
    <xf numFmtId="0" fontId="41" fillId="55" borderId="0" xfId="0" applyFont="1" applyFill="1" applyAlignment="1"/>
    <xf numFmtId="0" fontId="27" fillId="55" borderId="0" xfId="0" applyFont="1" applyFill="1"/>
    <xf numFmtId="15" fontId="50" fillId="55" borderId="0" xfId="0" quotePrefix="1" applyNumberFormat="1" applyFont="1" applyFill="1" applyAlignment="1"/>
    <xf numFmtId="15" fontId="42" fillId="55" borderId="0" xfId="0" quotePrefix="1" applyNumberFormat="1" applyFont="1" applyFill="1" applyAlignment="1"/>
    <xf numFmtId="0" fontId="51" fillId="55" borderId="0" xfId="0" applyFont="1" applyFill="1" applyAlignment="1"/>
    <xf numFmtId="0" fontId="21" fillId="55" borderId="0" xfId="0" applyFont="1" applyFill="1" applyAlignment="1"/>
    <xf numFmtId="0" fontId="49"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9" fontId="52" fillId="0" borderId="0" xfId="148" applyFont="1"/>
    <xf numFmtId="175" fontId="52" fillId="0" borderId="2" xfId="170" applyNumberFormat="1" applyFont="1" applyBorder="1"/>
    <xf numFmtId="167" fontId="52" fillId="0" borderId="3" xfId="5" applyNumberFormat="1" applyFont="1" applyBorder="1"/>
    <xf numFmtId="0" fontId="23" fillId="0" borderId="0" xfId="706" applyFont="1" applyBorder="1" applyAlignment="1" applyProtection="1">
      <alignment horizontal="center"/>
      <protection locked="0"/>
    </xf>
    <xf numFmtId="9" fontId="23" fillId="0" borderId="0" xfId="148" applyFont="1" applyAlignment="1">
      <alignment horizontal="right"/>
    </xf>
    <xf numFmtId="0" fontId="23" fillId="0" borderId="0" xfId="706" applyFont="1" applyBorder="1" applyAlignment="1" applyProtection="1">
      <alignment horizontal="center"/>
      <protection locked="0"/>
    </xf>
    <xf numFmtId="0" fontId="25" fillId="0" borderId="0" xfId="0" applyFont="1" applyAlignment="1"/>
    <xf numFmtId="0" fontId="23" fillId="0" borderId="0" xfId="415" applyFont="1" applyBorder="1" applyAlignment="1" applyProtection="1">
      <alignment horizontal="center"/>
      <protection locked="0"/>
    </xf>
    <xf numFmtId="0" fontId="24" fillId="0" borderId="0" xfId="0" applyFont="1" applyAlignment="1" applyProtection="1">
      <alignment horizontal="right"/>
      <protection locked="0"/>
    </xf>
    <xf numFmtId="173" fontId="57" fillId="0" borderId="0" xfId="6" applyNumberFormat="1" applyFont="1" applyAlignment="1">
      <alignment horizontal="right"/>
    </xf>
    <xf numFmtId="164" fontId="52" fillId="0" borderId="0" xfId="1" applyNumberFormat="1" applyFont="1" applyAlignment="1" applyProtection="1">
      <alignment horizontal="center"/>
      <protection locked="0"/>
    </xf>
    <xf numFmtId="0" fontId="59" fillId="0" borderId="0" xfId="0" applyFont="1" applyFill="1" applyAlignment="1" applyProtection="1">
      <alignment horizontal="right"/>
      <protection locked="0"/>
    </xf>
    <xf numFmtId="0" fontId="23" fillId="0" borderId="0" xfId="415" quotePrefix="1" applyFont="1" applyBorder="1" applyAlignment="1" applyProtection="1">
      <protection locked="0"/>
    </xf>
    <xf numFmtId="167" fontId="16" fillId="0" borderId="0" xfId="173" applyNumberFormat="1" applyFont="1" applyFill="1"/>
    <xf numFmtId="172" fontId="16" fillId="0" borderId="0" xfId="173" applyNumberFormat="1" applyFont="1" applyFill="1"/>
    <xf numFmtId="168" fontId="29" fillId="0" borderId="0" xfId="175" applyNumberFormat="1" applyFont="1" applyBorder="1" applyAlignment="1">
      <alignment horizontal="center"/>
    </xf>
    <xf numFmtId="0" fontId="24" fillId="0" borderId="0" xfId="144" applyFont="1" applyAlignment="1">
      <alignment horizontal="center"/>
    </xf>
    <xf numFmtId="0" fontId="40" fillId="0" borderId="0" xfId="706" applyFont="1"/>
    <xf numFmtId="0" fontId="16" fillId="0" borderId="0" xfId="706"/>
    <xf numFmtId="0" fontId="52" fillId="0" borderId="0" xfId="144" applyFont="1" applyBorder="1"/>
    <xf numFmtId="0" fontId="52" fillId="0" borderId="0" xfId="706" applyFont="1" applyAlignment="1">
      <alignment horizontal="center"/>
    </xf>
    <xf numFmtId="164" fontId="52" fillId="0" borderId="0" xfId="1" applyNumberFormat="1" applyFont="1"/>
    <xf numFmtId="177" fontId="52" fillId="0" borderId="0" xfId="1" applyNumberFormat="1" applyFont="1" applyFill="1" applyAlignment="1">
      <alignment horizontal="right"/>
    </xf>
    <xf numFmtId="164" fontId="52" fillId="0" borderId="0" xfId="706" applyNumberFormat="1" applyFont="1" applyAlignment="1">
      <alignment horizontal="center"/>
    </xf>
    <xf numFmtId="0" fontId="121" fillId="0" borderId="0" xfId="3695" applyFont="1" applyAlignment="1">
      <alignment horizontal="right"/>
    </xf>
    <xf numFmtId="0" fontId="40" fillId="0" borderId="0" xfId="706" applyFont="1" applyAlignment="1">
      <alignment horizontal="center"/>
    </xf>
    <xf numFmtId="164" fontId="57" fillId="0" borderId="0" xfId="6" applyNumberFormat="1" applyFont="1" applyAlignment="1">
      <alignment horizontal="left" vertical="top"/>
    </xf>
    <xf numFmtId="164" fontId="52" fillId="0" borderId="0" xfId="1130" applyNumberFormat="1" applyFont="1"/>
    <xf numFmtId="173" fontId="24" fillId="0" borderId="6" xfId="5" applyNumberFormat="1" applyFont="1" applyBorder="1" applyAlignment="1" applyProtection="1">
      <alignment horizontal="right"/>
      <protection locked="0"/>
    </xf>
    <xf numFmtId="167" fontId="24" fillId="0" borderId="6" xfId="5" applyNumberFormat="1" applyFont="1" applyFill="1" applyBorder="1" applyAlignment="1" applyProtection="1">
      <alignment horizontal="right"/>
      <protection locked="0"/>
    </xf>
    <xf numFmtId="0" fontId="52" fillId="0" borderId="0" xfId="0" applyFont="1" applyProtection="1">
      <protection locked="0"/>
    </xf>
    <xf numFmtId="164" fontId="67" fillId="0" borderId="0" xfId="1" applyNumberFormat="1" applyFont="1" applyFill="1" applyBorder="1" applyAlignment="1">
      <alignment horizontal="right"/>
    </xf>
    <xf numFmtId="0" fontId="63" fillId="0" borderId="0" xfId="0" applyFont="1" applyFill="1" applyBorder="1"/>
    <xf numFmtId="164" fontId="57" fillId="0" borderId="0" xfId="1" applyNumberFormat="1" applyFont="1" applyFill="1"/>
    <xf numFmtId="0" fontId="16" fillId="0" borderId="0" xfId="0" applyFont="1" applyAlignment="1">
      <alignment horizontal="justify" wrapText="1"/>
    </xf>
    <xf numFmtId="0" fontId="0" fillId="0" borderId="0" xfId="0" applyAlignment="1">
      <alignment horizontal="justify" wrapText="1"/>
    </xf>
    <xf numFmtId="0" fontId="0" fillId="0" borderId="0" xfId="0" applyAlignment="1">
      <alignment horizontal="justify"/>
    </xf>
    <xf numFmtId="0" fontId="23" fillId="0" borderId="0" xfId="415" applyFont="1" applyBorder="1" applyAlignment="1" applyProtection="1">
      <alignment horizontal="center"/>
      <protection locked="0"/>
    </xf>
    <xf numFmtId="0" fontId="23" fillId="0" borderId="1" xfId="415" quotePrefix="1" applyFont="1" applyBorder="1" applyAlignment="1" applyProtection="1">
      <alignment horizontal="right"/>
      <protection locked="0"/>
    </xf>
    <xf numFmtId="0" fontId="25" fillId="0" borderId="1" xfId="0" applyFont="1" applyFill="1" applyBorder="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0" fontId="16" fillId="0" borderId="0" xfId="0" applyFont="1" applyFill="1" applyAlignment="1" applyProtection="1">
      <alignment horizontal="center"/>
      <protection locked="0"/>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2" fillId="0" borderId="1" xfId="0" applyFont="1" applyFill="1" applyBorder="1" applyAlignment="1" applyProtection="1">
      <alignment horizontal="center"/>
      <protection locked="0"/>
    </xf>
    <xf numFmtId="0" fontId="52"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24" fillId="0" borderId="0" xfId="0" applyFont="1" applyFill="1" applyAlignment="1" applyProtection="1">
      <alignment horizontal="center"/>
      <protection locked="0"/>
    </xf>
    <xf numFmtId="0" fontId="24" fillId="0" borderId="3" xfId="0" applyFont="1" applyFill="1" applyBorder="1" applyAlignment="1" applyProtection="1">
      <alignment horizontal="center"/>
      <protection locked="0"/>
    </xf>
    <xf numFmtId="0" fontId="52" fillId="0" borderId="0" xfId="0" applyFont="1" applyFill="1" applyAlignment="1" applyProtection="1">
      <protection locked="0"/>
    </xf>
    <xf numFmtId="0" fontId="52" fillId="0" borderId="3" xfId="0" applyFont="1" applyFill="1" applyBorder="1" applyAlignment="1" applyProtection="1">
      <protection locked="0"/>
    </xf>
    <xf numFmtId="0" fontId="47" fillId="0" borderId="0" xfId="7" applyNumberFormat="1" applyFont="1" applyFill="1" applyAlignment="1">
      <alignment horizontal="center"/>
    </xf>
    <xf numFmtId="0" fontId="47" fillId="0" borderId="0" xfId="7" applyNumberFormat="1" applyFont="1" applyFill="1" applyAlignment="1">
      <alignment horizontal="centerContinuous"/>
    </xf>
    <xf numFmtId="0" fontId="35" fillId="0" borderId="0" xfId="6" applyNumberFormat="1" applyFont="1" applyFill="1" applyAlignment="1">
      <alignment horizontal="center"/>
    </xf>
    <xf numFmtId="0" fontId="35" fillId="0" borderId="0" xfId="6" applyNumberFormat="1" applyFont="1" applyFill="1"/>
    <xf numFmtId="0" fontId="35" fillId="0" borderId="0" xfId="6" applyNumberFormat="1" applyFont="1" applyFill="1" applyBorder="1"/>
    <xf numFmtId="0" fontId="35" fillId="0" borderId="1" xfId="6" applyNumberFormat="1" applyFont="1" applyFill="1" applyBorder="1" applyAlignment="1">
      <alignment horizontal="center"/>
    </xf>
    <xf numFmtId="0" fontId="33" fillId="0" borderId="0" xfId="10" quotePrefix="1" applyNumberFormat="1" applyFont="1" applyFill="1" applyBorder="1" applyAlignment="1">
      <alignment horizontal="center"/>
    </xf>
    <xf numFmtId="0" fontId="33" fillId="0" borderId="0" xfId="8" quotePrefix="1" applyFont="1" applyFill="1" applyAlignment="1">
      <alignment horizontal="center"/>
    </xf>
    <xf numFmtId="170" fontId="35" fillId="0" borderId="0" xfId="6" applyNumberFormat="1" applyFont="1" applyFill="1" applyAlignment="1">
      <alignment horizontal="center"/>
    </xf>
    <xf numFmtId="0" fontId="35" fillId="0" borderId="0" xfId="6" applyFont="1" applyFill="1"/>
    <xf numFmtId="170" fontId="35" fillId="0" borderId="0" xfId="6" applyNumberFormat="1" applyFont="1" applyFill="1"/>
    <xf numFmtId="0" fontId="35" fillId="0" borderId="0" xfId="6" applyFont="1" applyFill="1" applyAlignment="1">
      <alignment horizontal="center"/>
    </xf>
    <xf numFmtId="167" fontId="35" fillId="0" borderId="0" xfId="6" applyNumberFormat="1" applyFont="1" applyFill="1" applyBorder="1"/>
    <xf numFmtId="0" fontId="35" fillId="0" borderId="0" xfId="6" quotePrefix="1" applyFont="1" applyFill="1" applyAlignment="1">
      <alignment horizontal="center"/>
    </xf>
    <xf numFmtId="0" fontId="35" fillId="0" borderId="1" xfId="6" applyFont="1" applyFill="1" applyBorder="1" applyAlignment="1">
      <alignment horizontal="center"/>
    </xf>
    <xf numFmtId="168" fontId="35" fillId="0" borderId="6" xfId="6" applyNumberFormat="1" applyFont="1" applyFill="1" applyBorder="1" applyAlignment="1">
      <alignment horizontal="right"/>
    </xf>
    <xf numFmtId="170" fontId="35" fillId="0" borderId="0" xfId="6" applyNumberFormat="1" applyFont="1" applyFill="1" applyBorder="1"/>
    <xf numFmtId="170" fontId="35" fillId="0" borderId="0" xfId="6" quotePrefix="1" applyNumberFormat="1" applyFont="1" applyFill="1" applyBorder="1" applyAlignment="1">
      <alignment horizontal="fill"/>
    </xf>
    <xf numFmtId="0" fontId="30" fillId="0" borderId="2" xfId="6" applyFont="1" applyFill="1" applyBorder="1" applyAlignment="1">
      <alignment horizontal="center"/>
    </xf>
    <xf numFmtId="167" fontId="30" fillId="0" borderId="0" xfId="6" applyNumberFormat="1" applyFont="1" applyFill="1" applyBorder="1"/>
    <xf numFmtId="0" fontId="23" fillId="0" borderId="0" xfId="0" applyFont="1" applyFill="1" applyAlignment="1" applyProtection="1">
      <alignment horizontal="center"/>
      <protection locked="0"/>
    </xf>
    <xf numFmtId="0" fontId="24" fillId="0" borderId="1" xfId="0" applyFont="1" applyFill="1" applyBorder="1" applyAlignment="1" applyProtection="1">
      <alignment horizontal="center"/>
      <protection locked="0"/>
    </xf>
    <xf numFmtId="164" fontId="24" fillId="0" borderId="1" xfId="1" applyNumberFormat="1" applyFont="1" applyFill="1" applyBorder="1" applyAlignment="1" applyProtection="1">
      <alignment horizontal="center"/>
      <protection locked="0"/>
    </xf>
    <xf numFmtId="164" fontId="57" fillId="0" borderId="0" xfId="1" quotePrefix="1" applyNumberFormat="1" applyFont="1" applyFill="1" applyAlignment="1">
      <alignment horizontal="right"/>
    </xf>
    <xf numFmtId="164" fontId="58" fillId="0" borderId="4" xfId="1" applyNumberFormat="1" applyFont="1" applyFill="1" applyBorder="1" applyAlignment="1">
      <alignment horizontal="right"/>
    </xf>
    <xf numFmtId="164" fontId="62" fillId="0" borderId="0" xfId="1" applyNumberFormat="1" applyFont="1" applyFill="1" applyAlignment="1">
      <alignment horizontal="right"/>
    </xf>
    <xf numFmtId="164" fontId="58" fillId="0" borderId="0" xfId="1" applyNumberFormat="1" applyFont="1" applyFill="1" applyBorder="1" applyAlignment="1">
      <alignment horizontal="right"/>
    </xf>
    <xf numFmtId="164" fontId="58" fillId="0" borderId="2" xfId="1" applyNumberFormat="1" applyFont="1" applyFill="1" applyBorder="1" applyAlignment="1">
      <alignment horizontal="right"/>
    </xf>
    <xf numFmtId="181" fontId="57" fillId="0" borderId="0" xfId="1" applyNumberFormat="1" applyFont="1" applyFill="1" applyAlignment="1">
      <alignment horizontal="right"/>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29" fillId="0" borderId="1" xfId="6" quotePrefix="1" applyNumberFormat="1" applyFont="1" applyBorder="1" applyAlignment="1">
      <alignment horizontal="right"/>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0" fontId="30" fillId="0" borderId="0" xfId="4902" applyNumberFormat="1" applyFont="1" applyFill="1" applyAlignment="1">
      <alignment horizontal="right"/>
    </xf>
    <xf numFmtId="170"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2" fontId="16" fillId="0" borderId="0" xfId="706" applyNumberFormat="1" applyFont="1" applyFill="1" applyProtection="1">
      <protection locked="0"/>
    </xf>
    <xf numFmtId="0" fontId="29" fillId="0" borderId="0" xfId="4894" applyFill="1"/>
    <xf numFmtId="170" fontId="29" fillId="0" borderId="0" xfId="4894" applyNumberFormat="1" applyFill="1"/>
    <xf numFmtId="170" fontId="29" fillId="0" borderId="0" xfId="4894" applyNumberFormat="1" applyFill="1" applyBorder="1" applyAlignment="1">
      <alignment horizontal="center"/>
    </xf>
    <xf numFmtId="0" fontId="16" fillId="0" borderId="0" xfId="706" applyFont="1"/>
    <xf numFmtId="0" fontId="54" fillId="0" borderId="0" xfId="706" applyFont="1" applyFill="1"/>
    <xf numFmtId="0" fontId="52" fillId="0" borderId="0" xfId="706" applyFont="1" applyFill="1"/>
    <xf numFmtId="0" fontId="52" fillId="0" borderId="1" xfId="706" applyFont="1" applyFill="1" applyBorder="1"/>
    <xf numFmtId="0" fontId="24" fillId="0" borderId="0" xfId="706" applyFont="1" applyFill="1"/>
    <xf numFmtId="164" fontId="25" fillId="0" borderId="0" xfId="1" applyNumberFormat="1" applyFont="1"/>
    <xf numFmtId="175" fontId="24" fillId="0" borderId="0" xfId="1" applyNumberFormat="1" applyFont="1" applyFill="1" applyBorder="1" applyAlignment="1">
      <alignment horizontal="center"/>
    </xf>
    <xf numFmtId="0" fontId="52" fillId="0" borderId="0" xfId="706" applyFont="1" applyFill="1" applyBorder="1"/>
    <xf numFmtId="0" fontId="55" fillId="0" borderId="0" xfId="706" applyFont="1" applyFill="1"/>
    <xf numFmtId="0" fontId="16" fillId="0" borderId="0" xfId="706" applyFont="1" applyFill="1"/>
    <xf numFmtId="0" fontId="16" fillId="0" borderId="0" xfId="706" applyAlignment="1"/>
    <xf numFmtId="0" fontId="45" fillId="0" borderId="0" xfId="706" applyFont="1" applyFill="1" applyAlignment="1">
      <alignment horizontal="left"/>
    </xf>
    <xf numFmtId="168" fontId="29" fillId="0" borderId="3" xfId="6" quotePrefix="1" applyNumberFormat="1" applyFill="1" applyBorder="1" applyAlignment="1">
      <alignment horizontal="center"/>
    </xf>
    <xf numFmtId="168" fontId="29" fillId="0" borderId="1" xfId="6" quotePrefix="1" applyNumberFormat="1" applyFill="1" applyBorder="1" applyAlignment="1">
      <alignment horizontal="center"/>
    </xf>
    <xf numFmtId="168" fontId="29" fillId="0" borderId="0" xfId="6" quotePrefix="1" applyNumberFormat="1" applyFill="1" applyBorder="1" applyAlignment="1">
      <alignment horizontal="center"/>
    </xf>
    <xf numFmtId="0" fontId="29" fillId="0" borderId="0" xfId="6" quotePrefix="1" applyFont="1" applyFill="1" applyAlignment="1">
      <alignment horizontal="center"/>
    </xf>
    <xf numFmtId="168" fontId="29" fillId="0" borderId="0" xfId="6" quotePrefix="1" applyNumberFormat="1" applyFont="1" applyFill="1" applyBorder="1" applyAlignment="1">
      <alignment horizontal="right"/>
    </xf>
    <xf numFmtId="0" fontId="29" fillId="0" borderId="1" xfId="6" quotePrefix="1" applyFont="1" applyFill="1" applyBorder="1" applyAlignment="1">
      <alignment horizontal="center"/>
    </xf>
    <xf numFmtId="168" fontId="29" fillId="0" borderId="1" xfId="6" quotePrefix="1" applyNumberFormat="1" applyFont="1" applyFill="1" applyBorder="1" applyAlignment="1">
      <alignment horizontal="right"/>
    </xf>
    <xf numFmtId="0" fontId="29" fillId="0" borderId="0" xfId="6" applyFont="1" applyFill="1"/>
    <xf numFmtId="0" fontId="52" fillId="0" borderId="0" xfId="0" applyFont="1" applyProtection="1">
      <protection locked="0"/>
    </xf>
    <xf numFmtId="164" fontId="52" fillId="0" borderId="0" xfId="1" quotePrefix="1" applyNumberFormat="1" applyFont="1" applyFill="1" applyBorder="1" applyAlignment="1">
      <alignment horizontal="center"/>
    </xf>
    <xf numFmtId="168" fontId="35" fillId="0" borderId="0" xfId="6" quotePrefix="1" applyNumberFormat="1" applyFont="1" applyBorder="1" applyAlignment="1">
      <alignment horizontal="right"/>
    </xf>
    <xf numFmtId="0" fontId="35" fillId="0" borderId="0" xfId="6" applyFont="1" applyBorder="1"/>
    <xf numFmtId="0" fontId="35" fillId="0" borderId="0" xfId="6" applyFont="1" applyBorder="1" applyAlignment="1">
      <alignment horizontal="center"/>
    </xf>
    <xf numFmtId="0" fontId="35" fillId="0" borderId="0" xfId="6" applyFont="1" applyFill="1" applyBorder="1"/>
    <xf numFmtId="0" fontId="35" fillId="0" borderId="0" xfId="6" applyFont="1" applyFill="1" applyBorder="1" applyAlignment="1">
      <alignment horizontal="center"/>
    </xf>
    <xf numFmtId="168" fontId="35" fillId="0" borderId="0" xfId="6" quotePrefix="1" applyNumberFormat="1" applyFont="1" applyFill="1" applyBorder="1" applyAlignment="1">
      <alignment horizontal="right"/>
    </xf>
    <xf numFmtId="0" fontId="57" fillId="0" borderId="0" xfId="6" applyFont="1" applyBorder="1" applyAlignment="1">
      <alignment horizontal="center"/>
    </xf>
    <xf numFmtId="181" fontId="57" fillId="0" borderId="0" xfId="1" applyNumberFormat="1" applyFont="1" applyFill="1" applyBorder="1" applyAlignment="1">
      <alignment horizontal="right"/>
    </xf>
    <xf numFmtId="167" fontId="29" fillId="0" borderId="0" xfId="5" applyNumberFormat="1" applyFont="1" applyFill="1" applyAlignment="1">
      <alignment horizontal="right"/>
    </xf>
    <xf numFmtId="168" fontId="29" fillId="0" borderId="0" xfId="6" applyNumberFormat="1"/>
    <xf numFmtId="167" fontId="63" fillId="0" borderId="0" xfId="5" applyNumberFormat="1" applyFont="1" applyFill="1" applyBorder="1" applyAlignment="1">
      <alignment horizontal="right"/>
    </xf>
    <xf numFmtId="0" fontId="57" fillId="0" borderId="0" xfId="6" applyFont="1" applyFill="1"/>
    <xf numFmtId="0" fontId="65" fillId="0" borderId="0" xfId="0" applyFont="1" applyFill="1" applyBorder="1"/>
    <xf numFmtId="0" fontId="30" fillId="0" borderId="0" xfId="6" applyFont="1"/>
    <xf numFmtId="167" fontId="29" fillId="0" borderId="0" xfId="6" applyNumberFormat="1"/>
    <xf numFmtId="173" fontId="57" fillId="0" borderId="0" xfId="6" applyNumberFormat="1" applyFont="1" applyFill="1" applyAlignment="1">
      <alignment horizontal="right"/>
    </xf>
    <xf numFmtId="0" fontId="28" fillId="0" borderId="0" xfId="7" applyNumberFormat="1" applyFont="1" applyFill="1" applyAlignment="1">
      <alignment horizontal="centerContinuous"/>
    </xf>
    <xf numFmtId="0" fontId="28" fillId="0" borderId="0" xfId="7" applyNumberFormat="1" applyFill="1" applyBorder="1" applyAlignment="1">
      <alignment horizontal="center"/>
    </xf>
    <xf numFmtId="0" fontId="28" fillId="0" borderId="0" xfId="7" applyNumberFormat="1" applyFill="1" applyAlignment="1">
      <alignment horizontal="centerContinuous"/>
    </xf>
    <xf numFmtId="0" fontId="57" fillId="0" borderId="0" xfId="6" applyNumberFormat="1" applyFont="1" applyFill="1"/>
    <xf numFmtId="0" fontId="57" fillId="0" borderId="0" xfId="6" applyNumberFormat="1" applyFont="1" applyFill="1" applyBorder="1" applyAlignment="1">
      <alignment horizontal="center"/>
    </xf>
    <xf numFmtId="0" fontId="58" fillId="0" borderId="0" xfId="8" quotePrefix="1" applyNumberFormat="1" applyFont="1" applyFill="1" applyBorder="1" applyAlignment="1">
      <alignment horizontal="center"/>
    </xf>
    <xf numFmtId="0" fontId="29" fillId="0" borderId="0" xfId="6" applyNumberFormat="1" applyFont="1" applyFill="1"/>
    <xf numFmtId="0" fontId="58" fillId="0" borderId="1" xfId="10" applyNumberFormat="1" applyFont="1" applyFill="1" applyBorder="1" applyAlignment="1">
      <alignment horizontal="center"/>
    </xf>
    <xf numFmtId="0" fontId="59" fillId="0" borderId="1" xfId="0" applyFont="1" applyFill="1" applyBorder="1" applyAlignment="1" applyProtection="1">
      <alignment horizontal="right"/>
      <protection locked="0"/>
    </xf>
    <xf numFmtId="0" fontId="58" fillId="0" borderId="0" xfId="7" applyFont="1" applyFill="1" applyAlignment="1">
      <alignment horizontal="left"/>
    </xf>
    <xf numFmtId="170" fontId="60" fillId="0" borderId="0" xfId="7" applyNumberFormat="1" applyFont="1" applyFill="1" applyBorder="1" applyAlignment="1">
      <alignment horizontal="center"/>
    </xf>
    <xf numFmtId="170" fontId="60" fillId="0" borderId="0" xfId="7" applyNumberFormat="1" applyFont="1" applyFill="1"/>
    <xf numFmtId="0" fontId="28" fillId="0" borderId="0" xfId="7" applyFill="1"/>
    <xf numFmtId="170" fontId="57" fillId="0" borderId="0" xfId="6" applyNumberFormat="1" applyFont="1" applyFill="1" applyBorder="1" applyAlignment="1">
      <alignment horizontal="center"/>
    </xf>
    <xf numFmtId="170" fontId="57" fillId="0" borderId="0" xfId="6" applyNumberFormat="1" applyFont="1" applyFill="1" applyAlignment="1">
      <alignment horizontal="right"/>
    </xf>
    <xf numFmtId="0" fontId="57" fillId="0" borderId="0" xfId="8" applyFont="1" applyFill="1" applyAlignment="1">
      <alignment horizontal="left"/>
    </xf>
    <xf numFmtId="170" fontId="57" fillId="0" borderId="0" xfId="8" applyNumberFormat="1" applyFont="1" applyFill="1" applyBorder="1" applyAlignment="1">
      <alignment horizontal="center"/>
    </xf>
    <xf numFmtId="0" fontId="30" fillId="0" borderId="0" xfId="8" applyFont="1" applyFill="1"/>
    <xf numFmtId="170" fontId="57" fillId="0" borderId="1" xfId="6" quotePrefix="1" applyNumberFormat="1" applyFont="1" applyFill="1" applyBorder="1" applyAlignment="1">
      <alignment horizontal="center"/>
    </xf>
    <xf numFmtId="0" fontId="58" fillId="0" borderId="0" xfId="6" applyFont="1" applyFill="1" applyAlignment="1">
      <alignment horizontal="left"/>
    </xf>
    <xf numFmtId="170" fontId="58" fillId="0" borderId="1" xfId="6" applyNumberFormat="1" applyFont="1" applyFill="1" applyBorder="1" applyAlignment="1">
      <alignment horizontal="center"/>
    </xf>
    <xf numFmtId="170" fontId="58" fillId="0" borderId="4" xfId="6" applyNumberFormat="1" applyFont="1" applyFill="1" applyBorder="1" applyAlignment="1">
      <alignment horizontal="center"/>
    </xf>
    <xf numFmtId="170" fontId="62" fillId="0" borderId="0" xfId="7" applyNumberFormat="1" applyFont="1" applyFill="1" applyBorder="1" applyAlignment="1">
      <alignment horizontal="center"/>
    </xf>
    <xf numFmtId="0" fontId="34" fillId="0" borderId="0" xfId="7" applyFont="1" applyFill="1"/>
    <xf numFmtId="170" fontId="57" fillId="0" borderId="0" xfId="6" quotePrefix="1" applyNumberFormat="1" applyFont="1" applyFill="1" applyBorder="1" applyAlignment="1">
      <alignment horizontal="center"/>
    </xf>
    <xf numFmtId="0" fontId="58" fillId="0" borderId="0" xfId="8" applyFont="1" applyFill="1" applyAlignment="1">
      <alignment horizontal="left"/>
    </xf>
    <xf numFmtId="170" fontId="58" fillId="0" borderId="4" xfId="8" applyNumberFormat="1" applyFont="1" applyFill="1" applyBorder="1" applyAlignment="1">
      <alignment horizontal="center"/>
    </xf>
    <xf numFmtId="0" fontId="58" fillId="0" borderId="0" xfId="8" quotePrefix="1" applyFont="1" applyFill="1" applyAlignment="1">
      <alignment horizontal="left"/>
    </xf>
    <xf numFmtId="170" fontId="58" fillId="0" borderId="0" xfId="8" applyNumberFormat="1" applyFont="1" applyFill="1" applyBorder="1" applyAlignment="1">
      <alignment horizontal="center"/>
    </xf>
    <xf numFmtId="170" fontId="58" fillId="0" borderId="2" xfId="8" applyNumberFormat="1" applyFont="1" applyFill="1" applyBorder="1" applyAlignment="1">
      <alignment horizontal="center"/>
    </xf>
    <xf numFmtId="0" fontId="57" fillId="0" borderId="0" xfId="6" applyFont="1" applyFill="1" applyAlignment="1">
      <alignment horizontal="left"/>
    </xf>
    <xf numFmtId="171" fontId="57" fillId="0" borderId="0" xfId="6" applyNumberFormat="1" applyFont="1" applyFill="1" applyBorder="1" applyAlignment="1">
      <alignment horizontal="center"/>
    </xf>
    <xf numFmtId="0" fontId="24" fillId="0" borderId="0" xfId="0" applyFont="1" applyFill="1" applyAlignment="1" applyProtection="1">
      <protection locked="0"/>
    </xf>
    <xf numFmtId="0" fontId="24" fillId="0" borderId="0" xfId="0" applyFont="1" applyFill="1" applyProtection="1">
      <protection locked="0"/>
    </xf>
    <xf numFmtId="0" fontId="16" fillId="0" borderId="0" xfId="0" applyFont="1" applyAlignment="1">
      <alignment wrapText="1"/>
    </xf>
    <xf numFmtId="0" fontId="55" fillId="0" borderId="0" xfId="0" applyFont="1" applyFill="1" applyBorder="1" applyAlignment="1"/>
    <xf numFmtId="0" fontId="31" fillId="0" borderId="0" xfId="6" applyFont="1" applyAlignment="1"/>
    <xf numFmtId="0" fontId="31" fillId="0" borderId="0" xfId="7" applyNumberFormat="1" applyFont="1" applyAlignment="1"/>
    <xf numFmtId="167" fontId="57" fillId="0" borderId="0" xfId="1" applyNumberFormat="1" applyFont="1" applyAlignment="1">
      <alignment horizontal="right"/>
    </xf>
    <xf numFmtId="0" fontId="32" fillId="0" borderId="0" xfId="6" applyFont="1"/>
    <xf numFmtId="0" fontId="45" fillId="0" borderId="0" xfId="0" applyFont="1"/>
    <xf numFmtId="0" fontId="23" fillId="0" borderId="0" xfId="706" applyFont="1" applyAlignment="1">
      <alignment horizontal="right"/>
    </xf>
    <xf numFmtId="0" fontId="23" fillId="0" borderId="0" xfId="1135" applyFont="1" applyAlignment="1"/>
    <xf numFmtId="9" fontId="23" fillId="0" borderId="0" xfId="148" applyFont="1" applyAlignment="1"/>
    <xf numFmtId="0" fontId="69" fillId="0" borderId="0" xfId="144" applyFont="1" applyAlignment="1">
      <alignment vertical="center" wrapText="1"/>
    </xf>
    <xf numFmtId="175" fontId="52" fillId="0" borderId="0" xfId="1" applyNumberFormat="1" applyFont="1" applyFill="1" applyBorder="1" applyAlignment="1">
      <alignment horizontal="center"/>
    </xf>
    <xf numFmtId="0" fontId="23" fillId="0" borderId="1" xfId="415" quotePrefix="1" applyFont="1" applyBorder="1" applyAlignment="1" applyProtection="1">
      <alignment horizontal="right"/>
      <protection locked="0"/>
    </xf>
    <xf numFmtId="173" fontId="57" fillId="0" borderId="0" xfId="6" applyNumberFormat="1" applyFont="1" applyAlignment="1">
      <alignment horizontal="right"/>
    </xf>
    <xf numFmtId="173" fontId="57" fillId="0" borderId="0" xfId="6" applyNumberFormat="1" applyFont="1" applyFill="1" applyAlignment="1">
      <alignment horizontal="right"/>
    </xf>
    <xf numFmtId="173" fontId="57" fillId="0" borderId="0" xfId="6" applyNumberFormat="1" applyFont="1" applyAlignment="1">
      <alignment horizontal="right"/>
    </xf>
    <xf numFmtId="173" fontId="57" fillId="0" borderId="0" xfId="6" applyNumberFormat="1" applyFont="1" applyFill="1" applyAlignment="1">
      <alignment horizontal="right"/>
    </xf>
    <xf numFmtId="0" fontId="24" fillId="0" borderId="0" xfId="0" applyFont="1" applyBorder="1" applyAlignment="1" applyProtection="1">
      <alignment horizontal="right"/>
      <protection locked="0"/>
    </xf>
    <xf numFmtId="164" fontId="52" fillId="0" borderId="0" xfId="1" applyNumberFormat="1" applyFont="1" applyFill="1" applyBorder="1" applyAlignment="1" applyProtection="1">
      <alignment horizontal="center" vertical="center"/>
      <protection locked="0"/>
    </xf>
    <xf numFmtId="0" fontId="35" fillId="0" borderId="0" xfId="6" applyFont="1" applyFill="1" applyAlignment="1">
      <alignment horizontal="left"/>
    </xf>
    <xf numFmtId="164" fontId="57" fillId="0" borderId="1" xfId="1" applyNumberFormat="1" applyFont="1" applyFill="1" applyBorder="1"/>
    <xf numFmtId="164" fontId="52" fillId="0" borderId="1" xfId="1" applyNumberFormat="1" applyFont="1" applyBorder="1"/>
    <xf numFmtId="164" fontId="24" fillId="0" borderId="0" xfId="1" applyNumberFormat="1" applyFont="1" applyBorder="1"/>
    <xf numFmtId="0" fontId="25" fillId="0" borderId="0" xfId="0" applyFont="1" applyBorder="1" applyAlignment="1">
      <alignment horizontal="right"/>
    </xf>
    <xf numFmtId="0" fontId="25" fillId="0" borderId="1" xfId="0" applyFont="1" applyBorder="1" applyAlignment="1">
      <alignment horizontal="right"/>
    </xf>
    <xf numFmtId="175" fontId="52" fillId="0" borderId="0" xfId="1" applyNumberFormat="1" applyFont="1" applyFill="1" applyBorder="1" applyAlignment="1">
      <alignment horizontal="center"/>
    </xf>
    <xf numFmtId="167" fontId="21" fillId="0" borderId="0" xfId="0" applyNumberFormat="1" applyFont="1" applyBorder="1"/>
    <xf numFmtId="0" fontId="58" fillId="0" borderId="0" xfId="7" applyFont="1" applyFill="1" applyBorder="1" applyAlignment="1">
      <alignment horizontal="left"/>
    </xf>
    <xf numFmtId="0" fontId="57" fillId="0" borderId="0" xfId="6" applyFont="1" applyFill="1" applyBorder="1"/>
    <xf numFmtId="0" fontId="57" fillId="0" borderId="0" xfId="8" applyFont="1" applyFill="1" applyBorder="1" applyAlignment="1">
      <alignment horizontal="left"/>
    </xf>
    <xf numFmtId="0" fontId="61" fillId="0" borderId="0" xfId="0" applyFont="1" applyFill="1" applyBorder="1" applyProtection="1">
      <protection locked="0"/>
    </xf>
    <xf numFmtId="0" fontId="58" fillId="0" borderId="0" xfId="6" applyFont="1" applyFill="1" applyBorder="1" applyAlignment="1">
      <alignment horizontal="left"/>
    </xf>
    <xf numFmtId="0" fontId="58" fillId="0" borderId="0" xfId="8" applyFont="1" applyFill="1" applyBorder="1" applyAlignment="1">
      <alignment horizontal="left"/>
    </xf>
    <xf numFmtId="0" fontId="58" fillId="0" borderId="0" xfId="8" quotePrefix="1" applyFont="1" applyFill="1" applyBorder="1" applyAlignment="1">
      <alignment horizontal="left"/>
    </xf>
    <xf numFmtId="0" fontId="57" fillId="0" borderId="0" xfId="6" applyFont="1" applyFill="1" applyBorder="1" applyAlignment="1">
      <alignment horizontal="left"/>
    </xf>
    <xf numFmtId="0" fontId="57" fillId="0" borderId="2" xfId="6" applyFont="1" applyBorder="1" applyAlignment="1">
      <alignment horizontal="center"/>
    </xf>
    <xf numFmtId="181" fontId="57" fillId="0" borderId="2" xfId="1" applyNumberFormat="1" applyFont="1" applyFill="1" applyBorder="1" applyAlignment="1">
      <alignment horizontal="right"/>
    </xf>
    <xf numFmtId="171" fontId="57" fillId="0" borderId="2" xfId="6" applyNumberFormat="1"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0" fillId="0" borderId="0" xfId="0" applyFill="1"/>
    <xf numFmtId="0" fontId="0" fillId="0" borderId="0" xfId="0" applyFill="1" applyBorder="1"/>
    <xf numFmtId="0" fontId="25" fillId="0" borderId="1" xfId="0" applyFont="1" applyFill="1" applyBorder="1" applyAlignment="1">
      <alignment horizontal="right"/>
    </xf>
    <xf numFmtId="164" fontId="21" fillId="0" borderId="0" xfId="1" applyNumberFormat="1" applyFont="1" applyFill="1" applyAlignment="1">
      <alignment horizontal="center"/>
    </xf>
    <xf numFmtId="173" fontId="57" fillId="0" borderId="0" xfId="6" applyNumberFormat="1" applyFont="1" applyAlignment="1">
      <alignment horizontal="right"/>
    </xf>
    <xf numFmtId="173" fontId="57" fillId="0" borderId="0" xfId="6" applyNumberFormat="1" applyFont="1" applyFill="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164" fontId="52" fillId="0" borderId="0" xfId="1" applyNumberFormat="1" applyFont="1" applyFill="1" applyAlignment="1">
      <alignment horizontal="right"/>
    </xf>
    <xf numFmtId="175" fontId="52" fillId="0" borderId="0" xfId="2" applyNumberFormat="1" applyFont="1"/>
    <xf numFmtId="0" fontId="57" fillId="0" borderId="0" xfId="6" applyFont="1" applyFill="1" applyAlignment="1">
      <alignment horizontal="left" vertical="top"/>
    </xf>
    <xf numFmtId="0" fontId="16" fillId="0" borderId="0" xfId="144" applyFill="1"/>
    <xf numFmtId="173" fontId="57" fillId="0" borderId="0" xfId="6" applyNumberFormat="1" applyFont="1" applyAlignment="1">
      <alignment horizontal="right"/>
    </xf>
    <xf numFmtId="0" fontId="35" fillId="0" borderId="0" xfId="6" applyNumberFormat="1" applyFont="1" applyFill="1" applyBorder="1" applyAlignment="1">
      <alignment horizontal="center"/>
    </xf>
    <xf numFmtId="0" fontId="29" fillId="0" borderId="0" xfId="6" applyFont="1" applyFill="1" applyAlignment="1">
      <alignment horizontal="center"/>
    </xf>
    <xf numFmtId="43" fontId="57" fillId="0" borderId="0" xfId="1" applyFont="1" applyFill="1" applyBorder="1" applyAlignment="1">
      <alignment horizontal="right"/>
    </xf>
    <xf numFmtId="0" fontId="16" fillId="55" borderId="0" xfId="0" applyFont="1" applyFill="1"/>
    <xf numFmtId="173" fontId="57" fillId="0" borderId="0" xfId="6" applyNumberFormat="1" applyFont="1" applyAlignment="1">
      <alignment horizontal="right"/>
    </xf>
    <xf numFmtId="173" fontId="57" fillId="0" borderId="1" xfId="6" applyNumberFormat="1" applyFont="1" applyFill="1" applyBorder="1" applyAlignment="1">
      <alignment horizontal="right"/>
    </xf>
    <xf numFmtId="167" fontId="57" fillId="0" borderId="0" xfId="1" applyNumberFormat="1" applyFont="1" applyFill="1" applyAlignment="1">
      <alignment horizontal="right"/>
    </xf>
    <xf numFmtId="173" fontId="57" fillId="0" borderId="0" xfId="6" applyNumberFormat="1" applyFont="1" applyAlignment="1">
      <alignment horizontal="right"/>
    </xf>
    <xf numFmtId="0" fontId="52" fillId="0" borderId="0" xfId="1135" applyFont="1"/>
    <xf numFmtId="0" fontId="24" fillId="0" borderId="0" xfId="706" applyFont="1"/>
    <xf numFmtId="173" fontId="57" fillId="0" borderId="0" xfId="6" applyNumberFormat="1" applyFont="1" applyAlignment="1">
      <alignment horizontal="right"/>
    </xf>
    <xf numFmtId="173" fontId="52" fillId="0" borderId="0" xfId="5" applyNumberFormat="1" applyFont="1"/>
    <xf numFmtId="0" fontId="40" fillId="0" borderId="0" xfId="415" applyFont="1" applyAlignment="1">
      <alignment wrapText="1"/>
    </xf>
    <xf numFmtId="175" fontId="52" fillId="0" borderId="0" xfId="1" applyNumberFormat="1" applyFont="1" applyFill="1" applyBorder="1" applyAlignment="1">
      <alignment horizontal="center"/>
    </xf>
    <xf numFmtId="0" fontId="23" fillId="0" borderId="1" xfId="415" quotePrefix="1" applyFont="1" applyBorder="1" applyAlignment="1" applyProtection="1">
      <alignment horizontal="right"/>
      <protection locked="0"/>
    </xf>
    <xf numFmtId="173" fontId="57" fillId="0" borderId="0" xfId="6" applyNumberFormat="1" applyFont="1" applyAlignment="1">
      <alignment horizontal="right"/>
    </xf>
    <xf numFmtId="175" fontId="52" fillId="0" borderId="0" xfId="1" applyNumberFormat="1" applyFont="1" applyFill="1" applyBorder="1" applyAlignment="1">
      <alignment horizontal="center"/>
    </xf>
    <xf numFmtId="173" fontId="57" fillId="0" borderId="0" xfId="6" applyNumberFormat="1" applyFont="1" applyAlignment="1">
      <alignment horizontal="right"/>
    </xf>
    <xf numFmtId="43" fontId="40" fillId="0" borderId="0" xfId="1" applyFont="1" applyBorder="1"/>
    <xf numFmtId="173" fontId="57" fillId="0" borderId="0" xfId="6" applyNumberFormat="1" applyFont="1" applyFill="1" applyAlignment="1">
      <alignment horizontal="right"/>
    </xf>
    <xf numFmtId="0" fontId="30" fillId="0" borderId="0" xfId="158" applyNumberFormat="1" applyFont="1" applyFill="1" applyAlignment="1">
      <alignment horizontal="right"/>
    </xf>
    <xf numFmtId="175" fontId="52" fillId="0" borderId="0" xfId="1130" applyNumberFormat="1" applyFont="1" applyFill="1" applyAlignment="1">
      <alignment horizontal="right"/>
    </xf>
    <xf numFmtId="175" fontId="52" fillId="0" borderId="2" xfId="170" applyNumberFormat="1" applyFont="1" applyFill="1" applyBorder="1"/>
    <xf numFmtId="164" fontId="24" fillId="0" borderId="0" xfId="1" applyNumberFormat="1" applyFont="1" applyFill="1" applyBorder="1"/>
    <xf numFmtId="173" fontId="58" fillId="0" borderId="0" xfId="6" applyNumberFormat="1" applyFont="1" applyFill="1" applyAlignment="1">
      <alignment horizontal="right"/>
    </xf>
    <xf numFmtId="170" fontId="57" fillId="0" borderId="0" xfId="6" applyNumberFormat="1" applyFont="1" applyFill="1" applyBorder="1"/>
    <xf numFmtId="173" fontId="52" fillId="0" borderId="0" xfId="5" applyNumberFormat="1" applyFont="1" applyFill="1" applyBorder="1"/>
    <xf numFmtId="173" fontId="52" fillId="0" borderId="0" xfId="5" applyNumberFormat="1" applyFont="1" applyFill="1"/>
    <xf numFmtId="173" fontId="24" fillId="0" borderId="6" xfId="5" applyNumberFormat="1" applyFont="1" applyFill="1" applyBorder="1" applyAlignment="1" applyProtection="1">
      <alignment horizontal="right"/>
      <protection locked="0"/>
    </xf>
    <xf numFmtId="0" fontId="23" fillId="0" borderId="0" xfId="144" applyFont="1" applyFill="1"/>
    <xf numFmtId="173" fontId="52" fillId="0" borderId="0" xfId="1" applyNumberFormat="1" applyFont="1" applyFill="1" applyBorder="1" applyProtection="1">
      <protection locked="0"/>
    </xf>
    <xf numFmtId="0" fontId="16" fillId="0" borderId="0" xfId="599" applyFill="1"/>
    <xf numFmtId="170" fontId="52" fillId="0" borderId="0" xfId="1" applyNumberFormat="1" applyFont="1" applyFill="1" applyBorder="1" applyProtection="1">
      <protection locked="0"/>
    </xf>
    <xf numFmtId="173" fontId="57" fillId="0" borderId="0" xfId="6" applyNumberFormat="1" applyFont="1" applyAlignment="1">
      <alignment horizontal="right"/>
    </xf>
    <xf numFmtId="173" fontId="57" fillId="0" borderId="0" xfId="6" applyNumberFormat="1" applyFont="1" applyAlignment="1">
      <alignment horizontal="right"/>
    </xf>
    <xf numFmtId="173" fontId="57" fillId="0" borderId="0" xfId="6" applyNumberFormat="1" applyFont="1" applyFill="1" applyAlignment="1">
      <alignment horizontal="right"/>
    </xf>
    <xf numFmtId="167" fontId="57" fillId="0" borderId="0" xfId="1" applyNumberFormat="1" applyFont="1" applyFill="1" applyBorder="1" applyAlignment="1">
      <alignment horizontal="right"/>
    </xf>
    <xf numFmtId="167" fontId="29" fillId="0" borderId="0" xfId="1" applyNumberFormat="1" applyFont="1" applyFill="1" applyBorder="1" applyAlignment="1">
      <alignment horizontal="right"/>
    </xf>
    <xf numFmtId="173" fontId="57" fillId="0" borderId="0" xfId="6" applyNumberFormat="1" applyFont="1" applyAlignment="1">
      <alignment horizontal="right"/>
    </xf>
    <xf numFmtId="173" fontId="57" fillId="0" borderId="0" xfId="6" applyNumberFormat="1" applyFont="1" applyFill="1" applyAlignment="1">
      <alignment horizontal="right"/>
    </xf>
    <xf numFmtId="164" fontId="63" fillId="0" borderId="0" xfId="1" applyNumberFormat="1" applyFont="1" applyBorder="1" applyAlignment="1">
      <alignment horizontal="center"/>
    </xf>
    <xf numFmtId="167" fontId="63" fillId="0" borderId="0" xfId="5" applyNumberFormat="1" applyFont="1" applyFill="1" applyAlignment="1">
      <alignment horizontal="right"/>
    </xf>
    <xf numFmtId="175" fontId="63" fillId="0" borderId="0" xfId="1" applyNumberFormat="1" applyFont="1" applyFill="1" applyBorder="1" applyAlignment="1">
      <alignment horizontal="center"/>
    </xf>
    <xf numFmtId="0" fontId="63" fillId="56" borderId="0" xfId="0" applyFont="1" applyFill="1"/>
    <xf numFmtId="0" fontId="63" fillId="56" borderId="0" xfId="0" applyFont="1" applyFill="1" applyBorder="1"/>
    <xf numFmtId="167" fontId="63" fillId="56" borderId="0" xfId="5" applyNumberFormat="1" applyFont="1" applyFill="1" applyBorder="1" applyAlignment="1">
      <alignment horizontal="right"/>
    </xf>
    <xf numFmtId="0" fontId="0" fillId="56" borderId="0" xfId="0" applyFill="1"/>
    <xf numFmtId="0" fontId="0" fillId="56" borderId="0" xfId="0" applyFill="1" applyBorder="1"/>
    <xf numFmtId="43" fontId="144" fillId="0" borderId="0" xfId="1" applyFont="1" applyFill="1" applyBorder="1" applyAlignment="1">
      <alignment horizontal="right"/>
    </xf>
    <xf numFmtId="43" fontId="144" fillId="0" borderId="0" xfId="1" applyFont="1" applyBorder="1" applyProtection="1">
      <protection locked="0"/>
    </xf>
    <xf numFmtId="43" fontId="144" fillId="0" borderId="7" xfId="1" applyFont="1" applyBorder="1" applyAlignment="1" applyProtection="1">
      <alignment horizontal="center"/>
      <protection locked="0"/>
    </xf>
    <xf numFmtId="43" fontId="144" fillId="0" borderId="0" xfId="1" applyFont="1" applyFill="1" applyBorder="1" applyAlignment="1" applyProtection="1">
      <protection locked="0"/>
    </xf>
    <xf numFmtId="43" fontId="144" fillId="0" borderId="0" xfId="1" applyFont="1" applyFill="1" applyAlignment="1" applyProtection="1">
      <protection locked="0"/>
    </xf>
    <xf numFmtId="0" fontId="144" fillId="0" borderId="0" xfId="0" applyFont="1" applyProtection="1">
      <protection locked="0"/>
    </xf>
    <xf numFmtId="0" fontId="29" fillId="0" borderId="0" xfId="6" applyNumberFormat="1" applyFill="1" applyBorder="1" applyAlignment="1">
      <alignment horizontal="center"/>
    </xf>
    <xf numFmtId="171" fontId="57" fillId="0" borderId="2" xfId="6" applyNumberFormat="1" applyFont="1" applyFill="1" applyBorder="1" applyAlignment="1">
      <alignment horizontal="center"/>
    </xf>
    <xf numFmtId="0" fontId="60" fillId="0" borderId="0" xfId="7" applyNumberFormat="1" applyFont="1" applyFill="1" applyAlignment="1">
      <alignment horizontal="centerContinuous"/>
    </xf>
    <xf numFmtId="0" fontId="60" fillId="0" borderId="0" xfId="7" applyNumberFormat="1" applyFont="1" applyFill="1" applyBorder="1" applyAlignment="1">
      <alignment horizontal="center"/>
    </xf>
    <xf numFmtId="170" fontId="60" fillId="0" borderId="0" xfId="7" applyNumberFormat="1" applyFont="1" applyFill="1" applyAlignment="1">
      <alignment horizontal="right"/>
    </xf>
    <xf numFmtId="0" fontId="57" fillId="0" borderId="2" xfId="6" applyFont="1" applyFill="1" applyBorder="1" applyAlignment="1">
      <alignment horizontal="center"/>
    </xf>
    <xf numFmtId="174" fontId="29" fillId="0" borderId="0" xfId="6" applyNumberFormat="1" applyFill="1"/>
    <xf numFmtId="173" fontId="57" fillId="0" borderId="0" xfId="6" applyNumberFormat="1" applyFont="1" applyFill="1" applyAlignment="1">
      <alignment horizontal="right"/>
    </xf>
    <xf numFmtId="0" fontId="23" fillId="0" borderId="0" xfId="0" applyFont="1" applyAlignment="1">
      <alignment horizontal="center"/>
    </xf>
    <xf numFmtId="0" fontId="43" fillId="0" borderId="0" xfId="0" applyFont="1" applyAlignment="1">
      <alignment horizontal="left" vertical="top"/>
    </xf>
    <xf numFmtId="0" fontId="25" fillId="0" borderId="0" xfId="0" applyFont="1" applyFill="1" applyAlignment="1">
      <alignment horizontal="center"/>
    </xf>
    <xf numFmtId="0" fontId="43" fillId="0" borderId="0" xfId="144" applyFont="1" applyBorder="1" applyAlignment="1">
      <alignment horizontal="left" vertical="top" wrapText="1"/>
    </xf>
    <xf numFmtId="0" fontId="23" fillId="0" borderId="0" xfId="144" applyFont="1" applyAlignment="1">
      <alignment horizontal="center"/>
    </xf>
    <xf numFmtId="0" fontId="22" fillId="0" borderId="0" xfId="0" applyFont="1" applyAlignment="1">
      <alignment horizontal="left"/>
    </xf>
    <xf numFmtId="0" fontId="23" fillId="0" borderId="0" xfId="0" applyFont="1" applyAlignment="1" applyProtection="1">
      <alignment horizontal="center"/>
      <protection locked="0"/>
    </xf>
    <xf numFmtId="0" fontId="31" fillId="0" borderId="0" xfId="6" applyFont="1" applyAlignment="1">
      <alignment horizontal="center"/>
    </xf>
    <xf numFmtId="0" fontId="31" fillId="0" borderId="0" xfId="7" applyNumberFormat="1" applyFont="1" applyAlignment="1">
      <alignment horizontal="center"/>
    </xf>
    <xf numFmtId="0" fontId="30" fillId="0" borderId="1" xfId="154" applyNumberFormat="1" applyFont="1" applyFill="1" applyBorder="1" applyAlignment="1">
      <alignment horizontal="center" vertical="top"/>
    </xf>
    <xf numFmtId="175" fontId="21" fillId="0" borderId="0" xfId="1" applyNumberFormat="1" applyFont="1" applyFill="1" applyAlignment="1">
      <alignment horizontal="center"/>
    </xf>
    <xf numFmtId="164" fontId="52" fillId="0" borderId="0" xfId="1" applyNumberFormat="1" applyFont="1" applyAlignment="1">
      <alignment horizontal="center"/>
    </xf>
    <xf numFmtId="164" fontId="52" fillId="0" borderId="0" xfId="1" applyNumberFormat="1" applyFont="1" applyBorder="1" applyAlignment="1">
      <alignment horizontal="center"/>
    </xf>
    <xf numFmtId="175" fontId="52" fillId="0" borderId="2" xfId="1" applyNumberFormat="1" applyFont="1" applyFill="1" applyBorder="1" applyAlignment="1">
      <alignment horizontal="center"/>
    </xf>
    <xf numFmtId="164" fontId="21" fillId="0" borderId="1" xfId="1" applyNumberFormat="1" applyFont="1" applyBorder="1" applyAlignment="1">
      <alignment horizontal="center"/>
    </xf>
    <xf numFmtId="175" fontId="21" fillId="0" borderId="2" xfId="1" applyNumberFormat="1" applyFont="1" applyFill="1" applyBorder="1" applyAlignment="1">
      <alignment horizontal="center"/>
    </xf>
    <xf numFmtId="175" fontId="21" fillId="0" borderId="0" xfId="1" applyNumberFormat="1" applyFont="1" applyFill="1" applyBorder="1" applyAlignment="1">
      <alignment horizontal="center"/>
    </xf>
    <xf numFmtId="164" fontId="21" fillId="0" borderId="0" xfId="1" applyNumberFormat="1" applyFont="1" applyAlignment="1">
      <alignment horizontal="center"/>
    </xf>
    <xf numFmtId="175" fontId="52" fillId="0" borderId="0" xfId="1" applyNumberFormat="1" applyFont="1" applyFill="1" applyAlignment="1">
      <alignment horizontal="center"/>
    </xf>
    <xf numFmtId="175" fontId="52" fillId="0" borderId="0" xfId="1" applyNumberFormat="1" applyFont="1" applyFill="1" applyBorder="1" applyAlignment="1">
      <alignment horizontal="center"/>
    </xf>
    <xf numFmtId="164" fontId="52" fillId="0" borderId="1" xfId="1" applyNumberFormat="1" applyFont="1" applyBorder="1" applyAlignment="1">
      <alignment horizontal="center"/>
    </xf>
    <xf numFmtId="167" fontId="52" fillId="0" borderId="0" xfId="5" applyNumberFormat="1" applyFont="1" applyFill="1" applyAlignment="1">
      <alignment horizontal="right"/>
    </xf>
    <xf numFmtId="164" fontId="52" fillId="0" borderId="0" xfId="1" applyNumberFormat="1" applyFont="1" applyFill="1" applyAlignment="1">
      <alignment horizontal="center"/>
    </xf>
    <xf numFmtId="176" fontId="52" fillId="0" borderId="0" xfId="1" applyNumberFormat="1" applyFont="1" applyFill="1" applyBorder="1" applyAlignment="1">
      <alignment horizontal="right"/>
    </xf>
    <xf numFmtId="164" fontId="52" fillId="0" borderId="1" xfId="1" applyNumberFormat="1" applyFont="1" applyFill="1" applyBorder="1" applyAlignment="1">
      <alignment horizontal="center"/>
    </xf>
    <xf numFmtId="175" fontId="52" fillId="0" borderId="0" xfId="1" applyNumberFormat="1" applyFont="1" applyFill="1" applyAlignment="1">
      <alignment horizontal="right"/>
    </xf>
    <xf numFmtId="0" fontId="24" fillId="0" borderId="1" xfId="0" applyFont="1" applyFill="1" applyBorder="1" applyAlignment="1">
      <alignment horizontal="right"/>
    </xf>
    <xf numFmtId="175" fontId="52" fillId="0" borderId="2" xfId="1" applyNumberFormat="1" applyFont="1" applyFill="1" applyBorder="1" applyAlignment="1">
      <alignment horizontal="right"/>
    </xf>
    <xf numFmtId="167" fontId="21" fillId="0" borderId="0" xfId="5" applyNumberFormat="1" applyFont="1" applyFill="1" applyAlignment="1">
      <alignment horizontal="right"/>
    </xf>
    <xf numFmtId="0" fontId="25" fillId="0" borderId="1" xfId="0" applyFont="1" applyFill="1" applyBorder="1" applyAlignment="1">
      <alignment horizontal="right"/>
    </xf>
    <xf numFmtId="175" fontId="21" fillId="0" borderId="0" xfId="1" applyNumberFormat="1" applyFont="1" applyFill="1" applyAlignment="1">
      <alignment horizontal="right"/>
    </xf>
    <xf numFmtId="164" fontId="21" fillId="0" borderId="0" xfId="1" applyNumberFormat="1" applyFont="1" applyFill="1" applyAlignment="1">
      <alignment horizontal="center"/>
    </xf>
    <xf numFmtId="176" fontId="21" fillId="0" borderId="0" xfId="1" applyNumberFormat="1" applyFont="1" applyFill="1" applyBorder="1" applyAlignment="1">
      <alignment horizontal="right"/>
    </xf>
    <xf numFmtId="0" fontId="25" fillId="0" borderId="0" xfId="0" applyFont="1" applyAlignment="1" applyProtection="1">
      <alignment horizontal="right"/>
      <protection locked="0"/>
    </xf>
    <xf numFmtId="164" fontId="21" fillId="0" borderId="1" xfId="1" applyNumberFormat="1" applyFont="1" applyFill="1" applyBorder="1" applyAlignment="1">
      <alignment horizontal="center"/>
    </xf>
    <xf numFmtId="175" fontId="21" fillId="0" borderId="2" xfId="1" applyNumberFormat="1" applyFont="1" applyFill="1" applyBorder="1" applyAlignment="1">
      <alignment horizontal="right"/>
    </xf>
    <xf numFmtId="176" fontId="21" fillId="0" borderId="1" xfId="1" applyNumberFormat="1" applyFont="1" applyFill="1" applyBorder="1" applyAlignment="1">
      <alignment horizontal="right"/>
    </xf>
    <xf numFmtId="164" fontId="21" fillId="0" borderId="0" xfId="1" applyNumberFormat="1" applyFont="1" applyBorder="1" applyAlignment="1">
      <alignment horizontal="center"/>
    </xf>
    <xf numFmtId="0" fontId="23" fillId="0" borderId="0" xfId="415" applyFont="1" applyBorder="1" applyAlignment="1" applyProtection="1">
      <alignment horizontal="center"/>
      <protection locked="0"/>
    </xf>
    <xf numFmtId="15" fontId="23" fillId="0" borderId="1" xfId="144" quotePrefix="1" applyNumberFormat="1" applyFont="1" applyBorder="1" applyAlignment="1" applyProtection="1">
      <alignment horizontal="center"/>
      <protection locked="0"/>
    </xf>
    <xf numFmtId="0" fontId="23" fillId="0" borderId="0" xfId="144" applyFont="1" applyBorder="1" applyAlignment="1" applyProtection="1">
      <alignment horizontal="right"/>
      <protection locked="0"/>
    </xf>
    <xf numFmtId="0" fontId="23" fillId="0" borderId="0" xfId="144" applyFont="1" applyBorder="1" applyAlignment="1" applyProtection="1">
      <alignment horizontal="center"/>
      <protection locked="0"/>
    </xf>
    <xf numFmtId="167" fontId="40" fillId="0" borderId="0" xfId="5" applyNumberFormat="1" applyFont="1" applyFill="1" applyAlignment="1">
      <alignment horizontal="right"/>
    </xf>
    <xf numFmtId="177" fontId="40" fillId="0" borderId="0" xfId="1" applyNumberFormat="1" applyFont="1" applyFill="1" applyAlignment="1">
      <alignment horizontal="center"/>
    </xf>
    <xf numFmtId="164" fontId="40" fillId="0" borderId="0" xfId="1" applyNumberFormat="1" applyFont="1" applyFill="1" applyAlignment="1">
      <alignment horizontal="center"/>
    </xf>
    <xf numFmtId="164" fontId="40" fillId="0" borderId="0" xfId="1" applyNumberFormat="1" applyFont="1" applyFill="1" applyBorder="1" applyAlignment="1">
      <alignment horizontal="center"/>
    </xf>
    <xf numFmtId="177" fontId="40" fillId="0" borderId="2" xfId="1" applyNumberFormat="1" applyFont="1" applyFill="1" applyBorder="1" applyAlignment="1">
      <alignment horizontal="center"/>
    </xf>
    <xf numFmtId="175" fontId="40" fillId="0" borderId="2" xfId="2" applyNumberFormat="1" applyFont="1" applyFill="1" applyBorder="1" applyAlignment="1">
      <alignment horizontal="center"/>
    </xf>
    <xf numFmtId="177" fontId="40" fillId="0" borderId="2" xfId="1" quotePrefix="1" applyNumberFormat="1" applyFont="1" applyFill="1" applyBorder="1" applyAlignment="1">
      <alignment horizontal="left"/>
    </xf>
    <xf numFmtId="177" fontId="40" fillId="0" borderId="2" xfId="1" applyNumberFormat="1" applyFont="1" applyFill="1" applyBorder="1" applyAlignment="1">
      <alignment horizontal="left"/>
    </xf>
    <xf numFmtId="164" fontId="40" fillId="0" borderId="1" xfId="1" applyNumberFormat="1" applyFont="1" applyFill="1" applyBorder="1" applyAlignment="1">
      <alignment horizontal="center"/>
    </xf>
    <xf numFmtId="167" fontId="23" fillId="0" borderId="0" xfId="0" quotePrefix="1" applyNumberFormat="1" applyFont="1" applyFill="1" applyAlignment="1">
      <alignment horizontal="right"/>
    </xf>
    <xf numFmtId="175" fontId="40" fillId="0" borderId="0" xfId="2" applyNumberFormat="1" applyFont="1" applyFill="1" applyAlignment="1">
      <alignment horizontal="center"/>
    </xf>
    <xf numFmtId="177" fontId="40" fillId="0" borderId="0" xfId="1" quotePrefix="1" applyNumberFormat="1" applyFont="1" applyFill="1" applyBorder="1" applyAlignment="1">
      <alignment horizontal="left"/>
    </xf>
    <xf numFmtId="177" fontId="40" fillId="0" borderId="0" xfId="1" applyNumberFormat="1" applyFont="1" applyFill="1" applyBorder="1" applyAlignment="1">
      <alignment horizontal="left"/>
    </xf>
    <xf numFmtId="0" fontId="23" fillId="0" borderId="1" xfId="0" applyFont="1" applyFill="1" applyBorder="1" applyAlignment="1">
      <alignment horizontal="right"/>
    </xf>
    <xf numFmtId="164" fontId="40" fillId="0" borderId="0" xfId="1" applyNumberFormat="1" applyFont="1" applyAlignment="1" applyProtection="1">
      <alignment horizontal="center"/>
      <protection locked="0"/>
    </xf>
    <xf numFmtId="167" fontId="40" fillId="0" borderId="0" xfId="5" applyNumberFormat="1" applyFont="1" applyFill="1" applyAlignment="1">
      <alignment horizontal="center"/>
    </xf>
    <xf numFmtId="175" fontId="40" fillId="0" borderId="0" xfId="1"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7" fontId="40" fillId="0" borderId="0" xfId="5" applyNumberFormat="1" applyFont="1" applyAlignment="1">
      <alignment horizontal="right"/>
    </xf>
    <xf numFmtId="164" fontId="40" fillId="0" borderId="0" xfId="1" applyNumberFormat="1" applyFont="1" applyAlignment="1">
      <alignment horizontal="center"/>
    </xf>
    <xf numFmtId="175" fontId="40" fillId="0" borderId="0" xfId="1" applyNumberFormat="1" applyFont="1" applyFill="1" applyBorder="1" applyAlignment="1">
      <alignment horizontal="center"/>
    </xf>
    <xf numFmtId="164" fontId="40" fillId="0" borderId="1" xfId="1" applyNumberFormat="1" applyFont="1" applyBorder="1" applyAlignment="1">
      <alignment horizontal="center"/>
    </xf>
    <xf numFmtId="175"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75" fontId="40" fillId="0" borderId="6" xfId="1" applyNumberFormat="1" applyFont="1" applyFill="1" applyBorder="1" applyAlignment="1">
      <alignment horizontal="center"/>
    </xf>
    <xf numFmtId="0" fontId="23" fillId="0" borderId="0" xfId="0" quotePrefix="1" applyFont="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0" fontId="69" fillId="0" borderId="0" xfId="144" applyFont="1" applyAlignment="1">
      <alignment horizontal="left" vertical="center" wrapText="1"/>
    </xf>
    <xf numFmtId="15" fontId="23" fillId="0" borderId="1" xfId="2" quotePrefix="1" applyNumberFormat="1" applyFont="1" applyBorder="1" applyAlignment="1" applyProtection="1">
      <alignment horizontal="center"/>
      <protection locked="0"/>
    </xf>
    <xf numFmtId="0" fontId="23" fillId="0" borderId="0" xfId="706" applyFont="1" applyAlignment="1">
      <alignment horizontal="center"/>
    </xf>
    <xf numFmtId="0" fontId="23" fillId="0" borderId="0" xfId="706" applyFont="1" applyBorder="1" applyAlignment="1" applyProtection="1">
      <alignment horizontal="center"/>
      <protection locked="0"/>
    </xf>
    <xf numFmtId="173" fontId="57" fillId="0" borderId="0" xfId="6" applyNumberFormat="1" applyFont="1" applyAlignment="1">
      <alignment horizontal="right"/>
    </xf>
    <xf numFmtId="175" fontId="24" fillId="0" borderId="2" xfId="1" applyNumberFormat="1" applyFont="1" applyFill="1" applyBorder="1" applyAlignment="1">
      <alignment horizontal="center"/>
    </xf>
    <xf numFmtId="175" fontId="52" fillId="0" borderId="6" xfId="1" applyNumberFormat="1" applyFont="1" applyFill="1" applyBorder="1" applyAlignment="1">
      <alignment horizontal="center"/>
    </xf>
    <xf numFmtId="0" fontId="24" fillId="0" borderId="0" xfId="706" applyFont="1" applyAlignment="1" applyProtection="1">
      <alignment horizontal="right"/>
      <protection locked="0"/>
    </xf>
    <xf numFmtId="0" fontId="24" fillId="0" borderId="1" xfId="706" applyFont="1" applyFill="1" applyBorder="1" applyAlignment="1">
      <alignment horizontal="right"/>
    </xf>
    <xf numFmtId="0" fontId="24" fillId="0" borderId="0" xfId="706" quotePrefix="1" applyFont="1" applyBorder="1" applyAlignment="1">
      <alignment horizontal="right"/>
    </xf>
    <xf numFmtId="173" fontId="57" fillId="0" borderId="0" xfId="6" applyNumberFormat="1" applyFont="1" applyFill="1" applyAlignment="1">
      <alignment horizontal="right"/>
    </xf>
    <xf numFmtId="164" fontId="52" fillId="0" borderId="1" xfId="1" quotePrefix="1" applyNumberFormat="1" applyFont="1" applyBorder="1" applyAlignment="1">
      <alignment horizontal="right"/>
    </xf>
    <xf numFmtId="164" fontId="52" fillId="0" borderId="1" xfId="1" applyNumberFormat="1" applyFont="1" applyBorder="1" applyAlignment="1">
      <alignment horizontal="right"/>
    </xf>
    <xf numFmtId="175" fontId="24" fillId="0" borderId="2" xfId="1" quotePrefix="1" applyNumberFormat="1" applyFont="1" applyFill="1" applyBorder="1" applyAlignment="1">
      <alignment horizontal="center"/>
    </xf>
    <xf numFmtId="164" fontId="52" fillId="0" borderId="0" xfId="1" quotePrefix="1" applyNumberFormat="1" applyFont="1" applyAlignment="1">
      <alignment horizontal="right"/>
    </xf>
    <xf numFmtId="164" fontId="52" fillId="0" borderId="0" xfId="1" applyNumberFormat="1" applyFont="1" applyAlignment="1">
      <alignment horizontal="right"/>
    </xf>
    <xf numFmtId="175" fontId="52" fillId="0" borderId="6" xfId="1" quotePrefix="1" applyNumberFormat="1" applyFont="1" applyFill="1" applyBorder="1" applyAlignment="1">
      <alignment horizontal="right"/>
    </xf>
    <xf numFmtId="175" fontId="52" fillId="0" borderId="6" xfId="1" applyNumberFormat="1" applyFont="1" applyFill="1" applyBorder="1" applyAlignment="1">
      <alignment horizontal="right"/>
    </xf>
    <xf numFmtId="0" fontId="65" fillId="0" borderId="1" xfId="0" applyFont="1" applyBorder="1" applyAlignment="1" applyProtection="1">
      <alignment horizontal="right"/>
      <protection locked="0"/>
    </xf>
    <xf numFmtId="175" fontId="63" fillId="0" borderId="6" xfId="1" applyNumberFormat="1" applyFont="1" applyFill="1" applyBorder="1" applyAlignment="1">
      <alignment horizontal="center"/>
    </xf>
    <xf numFmtId="164" fontId="63" fillId="0" borderId="0" xfId="1" applyNumberFormat="1" applyFont="1" applyAlignment="1">
      <alignment horizontal="center"/>
    </xf>
    <xf numFmtId="164" fontId="63" fillId="0" borderId="0" xfId="1" applyNumberFormat="1" applyFont="1" applyBorder="1" applyAlignment="1">
      <alignment horizontal="center"/>
    </xf>
    <xf numFmtId="175" fontId="63" fillId="0" borderId="4" xfId="1" applyNumberFormat="1" applyFont="1" applyFill="1" applyBorder="1" applyAlignment="1">
      <alignment horizontal="center"/>
    </xf>
    <xf numFmtId="164" fontId="67" fillId="0" borderId="0" xfId="1" applyNumberFormat="1" applyFont="1" applyFill="1" applyAlignment="1">
      <alignment horizontal="right"/>
    </xf>
    <xf numFmtId="164" fontId="67" fillId="0" borderId="0" xfId="1" applyNumberFormat="1" applyFont="1" applyAlignment="1">
      <alignment horizontal="right"/>
    </xf>
    <xf numFmtId="177" fontId="88" fillId="0" borderId="2" xfId="1" applyNumberFormat="1" applyFont="1" applyFill="1" applyBorder="1" applyAlignment="1">
      <alignment horizontal="right"/>
    </xf>
    <xf numFmtId="177" fontId="88" fillId="0" borderId="2" xfId="1" applyNumberFormat="1" applyFont="1" applyBorder="1" applyAlignment="1">
      <alignment horizontal="right"/>
    </xf>
    <xf numFmtId="167" fontId="63" fillId="0" borderId="0" xfId="5" applyNumberFormat="1" applyFont="1" applyFill="1" applyAlignment="1">
      <alignment horizontal="right"/>
    </xf>
    <xf numFmtId="175" fontId="63" fillId="0" borderId="0" xfId="1" applyNumberFormat="1" applyFont="1" applyFill="1" applyBorder="1" applyAlignment="1">
      <alignment horizontal="center"/>
    </xf>
    <xf numFmtId="167" fontId="63" fillId="0" borderId="0" xfId="5" applyNumberFormat="1" applyFont="1" applyAlignment="1">
      <alignment horizontal="right"/>
    </xf>
    <xf numFmtId="173" fontId="32" fillId="0" borderId="0" xfId="6" applyNumberFormat="1" applyFont="1" applyAlignment="1">
      <alignment horizontal="right"/>
    </xf>
    <xf numFmtId="175" fontId="88" fillId="0" borderId="2" xfId="1" applyNumberFormat="1" applyFont="1" applyFill="1" applyBorder="1" applyAlignment="1">
      <alignment horizontal="right"/>
    </xf>
    <xf numFmtId="164" fontId="67" fillId="0" borderId="1" xfId="1" applyNumberFormat="1" applyFont="1" applyBorder="1" applyAlignment="1">
      <alignment horizontal="right"/>
    </xf>
    <xf numFmtId="167" fontId="63" fillId="56" borderId="0" xfId="5" applyNumberFormat="1" applyFont="1" applyFill="1" applyAlignment="1">
      <alignment horizontal="right"/>
    </xf>
    <xf numFmtId="0" fontId="25" fillId="0" borderId="0" xfId="0" quotePrefix="1" applyFont="1" applyBorder="1" applyAlignment="1">
      <alignment horizontal="right"/>
    </xf>
    <xf numFmtId="0" fontId="25" fillId="0" borderId="0" xfId="0" applyFont="1" applyBorder="1" applyAlignment="1">
      <alignment horizontal="right"/>
    </xf>
    <xf numFmtId="0" fontId="21" fillId="0" borderId="0" xfId="0" applyFont="1" applyAlignment="1">
      <alignment horizontal="left" wrapText="1"/>
    </xf>
    <xf numFmtId="0" fontId="25" fillId="0" borderId="1" xfId="0" applyFont="1" applyBorder="1" applyAlignment="1">
      <alignment horizontal="right"/>
    </xf>
    <xf numFmtId="0" fontId="17" fillId="0" borderId="0" xfId="0" applyFont="1" applyAlignment="1">
      <alignment horizontal="justify" wrapText="1"/>
    </xf>
    <xf numFmtId="0" fontId="21" fillId="0" borderId="0" xfId="0" applyFont="1" applyAlignment="1">
      <alignment horizontal="justify" vertical="top" wrapText="1"/>
    </xf>
    <xf numFmtId="0" fontId="21" fillId="0" borderId="0" xfId="0" applyFont="1" applyAlignment="1">
      <alignment horizontal="justify" wrapText="1"/>
    </xf>
    <xf numFmtId="0" fontId="17" fillId="0" borderId="0" xfId="0" applyFont="1" applyAlignment="1">
      <alignment horizontal="justify" vertical="top" wrapText="1"/>
    </xf>
    <xf numFmtId="0" fontId="45" fillId="0" borderId="0" xfId="0" applyFont="1" applyFill="1" applyBorder="1" applyAlignment="1">
      <alignment horizontal="left" wrapText="1"/>
    </xf>
    <xf numFmtId="0" fontId="52" fillId="0" borderId="0" xfId="0" applyFont="1" applyAlignment="1" applyProtection="1">
      <alignment horizontal="left" wrapText="1"/>
      <protection locked="0"/>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xf numFmtId="0" fontId="52" fillId="0" borderId="2" xfId="0" applyFont="1" applyBorder="1" applyAlignment="1" applyProtection="1">
      <alignment horizontal="center"/>
      <protection locked="0"/>
    </xf>
  </cellXfs>
  <cellStyles count="38117">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33617</xdr:colOff>
      <xdr:row>40</xdr:row>
      <xdr:rowOff>60000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300882" cy="69516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257175</xdr:colOff>
      <xdr:row>24</xdr:row>
      <xdr:rowOff>0</xdr:rowOff>
    </xdr:to>
    <xdr:sp macro="" textlink="">
      <xdr:nvSpPr>
        <xdr:cNvPr id="57345" name="AutoShape 1"/>
        <xdr:cNvSpPr>
          <a:spLocks noChangeAspect="1" noChangeArrowheads="1"/>
        </xdr:cNvSpPr>
      </xdr:nvSpPr>
      <xdr:spPr bwMode="auto">
        <a:xfrm>
          <a:off x="0" y="0"/>
          <a:ext cx="8239125"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13</xdr:col>
      <xdr:colOff>419100</xdr:colOff>
      <xdr:row>30</xdr:row>
      <xdr:rowOff>142875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7734300"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476250</xdr:colOff>
      <xdr:row>3</xdr:row>
      <xdr:rowOff>28575</xdr:rowOff>
    </xdr:from>
    <xdr:to>
      <xdr:col>17</xdr:col>
      <xdr:colOff>400050</xdr:colOff>
      <xdr:row>47</xdr:row>
      <xdr:rowOff>142875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50" y="514350"/>
          <a:ext cx="93345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10"/>
    <col min="3" max="3" width="2.85546875" style="10" customWidth="1"/>
    <col min="4" max="16384" width="9.140625" style="10"/>
  </cols>
  <sheetData>
    <row r="9" spans="3:11" ht="30" customHeight="1" x14ac:dyDescent="0.4">
      <c r="C9" s="38"/>
    </row>
    <row r="10" spans="3:11" ht="16.5" customHeight="1" x14ac:dyDescent="0.2"/>
    <row r="12" spans="3:11" ht="26.25" x14ac:dyDescent="0.4">
      <c r="C12" s="124" t="s">
        <v>119</v>
      </c>
      <c r="D12" s="74"/>
      <c r="F12" s="74"/>
      <c r="G12" s="74"/>
      <c r="H12" s="74"/>
      <c r="I12" s="74"/>
      <c r="J12" s="74"/>
      <c r="K12" s="74"/>
    </row>
    <row r="13" spans="3:11" ht="16.5" customHeight="1" x14ac:dyDescent="0.2">
      <c r="H13" s="48"/>
      <c r="I13" s="48"/>
    </row>
    <row r="14" spans="3:11" x14ac:dyDescent="0.2">
      <c r="H14" s="48"/>
      <c r="I14" s="48"/>
    </row>
    <row r="15" spans="3:11" ht="20.25" x14ac:dyDescent="0.3">
      <c r="C15" s="574" t="s">
        <v>320</v>
      </c>
      <c r="D15" s="75"/>
      <c r="F15" s="75"/>
      <c r="G15" s="75"/>
      <c r="H15" s="75"/>
      <c r="I15" s="75"/>
      <c r="J15" s="75"/>
      <c r="K15" s="75"/>
    </row>
    <row r="16" spans="3:11" x14ac:dyDescent="0.2">
      <c r="H16" s="48"/>
      <c r="I16" s="48"/>
    </row>
    <row r="17" spans="3:12" x14ac:dyDescent="0.2">
      <c r="H17" s="48"/>
      <c r="I17" s="48"/>
    </row>
    <row r="18" spans="3:12" x14ac:dyDescent="0.2">
      <c r="H18" s="48"/>
      <c r="I18" s="48"/>
    </row>
    <row r="19" spans="3:12" x14ac:dyDescent="0.2">
      <c r="H19" s="48"/>
      <c r="I19" s="48"/>
    </row>
    <row r="20" spans="3:12" x14ac:dyDescent="0.2">
      <c r="H20" s="48"/>
      <c r="I20" s="48"/>
    </row>
    <row r="21" spans="3:12" x14ac:dyDescent="0.2">
      <c r="H21" s="48"/>
      <c r="I21" s="48"/>
    </row>
    <row r="22" spans="3:12" x14ac:dyDescent="0.2">
      <c r="H22" s="48"/>
      <c r="I22" s="48"/>
    </row>
    <row r="23" spans="3:12" x14ac:dyDescent="0.2">
      <c r="H23" s="48"/>
      <c r="I23" s="48"/>
    </row>
    <row r="24" spans="3:12" x14ac:dyDescent="0.2">
      <c r="H24" s="48"/>
      <c r="I24" s="48"/>
    </row>
    <row r="25" spans="3:12" x14ac:dyDescent="0.2">
      <c r="H25" s="48"/>
      <c r="I25" s="48"/>
    </row>
    <row r="26" spans="3:12" x14ac:dyDescent="0.2">
      <c r="C26" s="127" t="s">
        <v>172</v>
      </c>
      <c r="F26" s="49"/>
      <c r="G26" s="49"/>
      <c r="H26" s="49"/>
      <c r="I26" s="49"/>
      <c r="J26" s="49"/>
    </row>
    <row r="27" spans="3:12" x14ac:dyDescent="0.2">
      <c r="C27" s="127" t="s">
        <v>171</v>
      </c>
      <c r="D27" s="125"/>
      <c r="F27" s="49"/>
      <c r="G27" s="49"/>
      <c r="H27" s="49"/>
      <c r="I27" s="49"/>
      <c r="J27" s="49"/>
    </row>
    <row r="28" spans="3:12" x14ac:dyDescent="0.2">
      <c r="C28" s="127" t="s">
        <v>173</v>
      </c>
      <c r="D28" s="126"/>
      <c r="F28" s="49"/>
      <c r="G28" s="49"/>
      <c r="H28" s="49"/>
      <c r="I28" s="49"/>
      <c r="J28" s="49"/>
    </row>
    <row r="29" spans="3:12" x14ac:dyDescent="0.2">
      <c r="C29" s="39"/>
      <c r="D29" s="39"/>
      <c r="E29" s="39"/>
      <c r="F29" s="39"/>
      <c r="G29" s="39"/>
      <c r="H29" s="39"/>
      <c r="I29" s="39"/>
      <c r="J29" s="39"/>
      <c r="K29" s="39"/>
      <c r="L29" s="39"/>
    </row>
    <row r="30" spans="3:12" x14ac:dyDescent="0.2">
      <c r="C30" s="40"/>
      <c r="D30" s="40"/>
      <c r="E30" s="40"/>
      <c r="F30" s="40"/>
      <c r="G30" s="40"/>
      <c r="H30" s="40"/>
      <c r="I30" s="40"/>
      <c r="J30" s="40"/>
      <c r="K30" s="40"/>
      <c r="L30" s="39"/>
    </row>
    <row r="31" spans="3:12" x14ac:dyDescent="0.2">
      <c r="C31" s="40"/>
      <c r="D31" s="40"/>
      <c r="E31" s="40"/>
      <c r="F31" s="40"/>
      <c r="G31" s="40"/>
      <c r="H31" s="40"/>
      <c r="I31" s="40"/>
      <c r="J31" s="40"/>
      <c r="K31" s="40"/>
      <c r="L31" s="39"/>
    </row>
  </sheetData>
  <phoneticPr fontId="17" type="noConversion"/>
  <pageMargins left="0.75" right="0.75" top="1" bottom="1" header="0.5" footer="0.5"/>
  <pageSetup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90" zoomScaleNormal="90" zoomScaleSheetLayoutView="95" workbookViewId="0">
      <selection activeCell="A73" sqref="A73"/>
    </sheetView>
  </sheetViews>
  <sheetFormatPr defaultRowHeight="12.75" x14ac:dyDescent="0.2"/>
  <cols>
    <col min="1" max="1" width="40.7109375" style="19" customWidth="1"/>
    <col min="2" max="2" width="2.28515625" style="19" customWidth="1"/>
    <col min="3" max="3" width="11.140625" style="20" customWidth="1"/>
    <col min="4" max="4" width="4.7109375" style="20" customWidth="1"/>
    <col min="5" max="5" width="2.28515625" style="45" customWidth="1"/>
    <col min="6" max="6" width="11.140625" style="20" customWidth="1"/>
    <col min="7" max="7" width="4.7109375" style="20" customWidth="1"/>
    <col min="8" max="8" width="2.28515625" style="45" customWidth="1"/>
    <col min="9" max="9" width="11.140625" style="20" customWidth="1"/>
    <col min="10" max="10" width="4.7109375" style="20" customWidth="1"/>
    <col min="11" max="11" width="2.28515625" style="45" customWidth="1"/>
    <col min="12" max="12" width="11.140625" style="20" customWidth="1"/>
    <col min="13" max="13" width="4.7109375" style="20" customWidth="1"/>
    <col min="14" max="14" width="2.28515625" style="45" customWidth="1"/>
    <col min="15" max="15" width="11.140625" style="20" customWidth="1"/>
    <col min="16" max="16" width="4.7109375" style="20" customWidth="1"/>
    <col min="17" max="17" width="2.28515625" style="45" customWidth="1"/>
    <col min="18" max="18" width="11.140625" style="20" customWidth="1"/>
    <col min="19" max="16384" width="9.140625" style="19"/>
  </cols>
  <sheetData>
    <row r="1" spans="1:18" s="465" customFormat="1" ht="16.5" customHeight="1" x14ac:dyDescent="0.25">
      <c r="A1" s="1064" t="s">
        <v>325</v>
      </c>
      <c r="B1" s="1064"/>
      <c r="C1" s="1064"/>
      <c r="D1" s="1064"/>
      <c r="E1" s="1064"/>
      <c r="F1" s="1064"/>
      <c r="G1" s="1064"/>
      <c r="H1" s="1064"/>
      <c r="I1" s="1064"/>
      <c r="J1" s="1064"/>
      <c r="K1" s="1064"/>
      <c r="L1" s="1064"/>
      <c r="M1" s="1064"/>
      <c r="N1" s="1064"/>
      <c r="O1" s="1064"/>
      <c r="P1" s="1064"/>
      <c r="Q1" s="1064"/>
      <c r="R1" s="1064"/>
    </row>
    <row r="2" spans="1:18" s="18" customFormat="1" ht="16.5" customHeight="1" x14ac:dyDescent="0.25">
      <c r="A2" s="1065" t="s">
        <v>42</v>
      </c>
      <c r="B2" s="1065"/>
      <c r="C2" s="1065"/>
      <c r="D2" s="1065"/>
      <c r="E2" s="1065"/>
      <c r="F2" s="1065"/>
      <c r="G2" s="1065"/>
      <c r="H2" s="1065"/>
      <c r="I2" s="1065"/>
      <c r="J2" s="1065"/>
      <c r="K2" s="1065"/>
      <c r="L2" s="1065"/>
      <c r="M2" s="1065"/>
      <c r="N2" s="1065"/>
      <c r="O2" s="1065"/>
      <c r="P2" s="1065"/>
      <c r="Q2" s="1065"/>
      <c r="R2" s="1065"/>
    </row>
    <row r="3" spans="1:18" s="18" customFormat="1" ht="12.75" customHeight="1" x14ac:dyDescent="0.2">
      <c r="A3" s="69"/>
      <c r="B3" s="43"/>
      <c r="C3" s="17"/>
      <c r="D3" s="17"/>
      <c r="E3" s="42"/>
      <c r="F3" s="17"/>
      <c r="G3" s="17"/>
      <c r="H3" s="42"/>
      <c r="I3" s="17"/>
      <c r="J3" s="17"/>
      <c r="K3" s="42"/>
      <c r="L3" s="17"/>
      <c r="M3" s="17"/>
      <c r="N3" s="42"/>
      <c r="O3" s="17"/>
      <c r="P3" s="17"/>
      <c r="Q3" s="42"/>
      <c r="R3" s="17"/>
    </row>
    <row r="4" spans="1:18" s="18" customFormat="1" ht="12.75" customHeight="1" x14ac:dyDescent="0.2">
      <c r="A4" s="43"/>
      <c r="B4" s="43"/>
      <c r="C4" s="17"/>
      <c r="D4" s="17"/>
      <c r="E4" s="42"/>
      <c r="F4" s="17"/>
      <c r="G4" s="17"/>
      <c r="H4" s="42"/>
      <c r="I4" s="17"/>
      <c r="J4" s="17"/>
      <c r="K4" s="42"/>
      <c r="L4" s="17"/>
      <c r="M4" s="17"/>
      <c r="N4" s="42"/>
      <c r="O4" s="17"/>
      <c r="P4" s="17"/>
      <c r="Q4" s="42"/>
      <c r="R4" s="17"/>
    </row>
    <row r="5" spans="1:18" s="18" customFormat="1" ht="12.75" customHeight="1" x14ac:dyDescent="0.2">
      <c r="E5" s="44"/>
      <c r="H5" s="44"/>
      <c r="K5" s="44"/>
      <c r="N5" s="44"/>
      <c r="Q5" s="44"/>
    </row>
    <row r="6" spans="1:18" s="46" customFormat="1" ht="17.25" customHeight="1" x14ac:dyDescent="0.2">
      <c r="B6" s="1066" t="s">
        <v>543</v>
      </c>
      <c r="C6" s="1066"/>
      <c r="D6" s="1066"/>
      <c r="E6" s="1066"/>
      <c r="F6" s="1066"/>
      <c r="G6" s="1066"/>
      <c r="H6" s="1066"/>
      <c r="I6" s="1066"/>
      <c r="J6" s="1066"/>
      <c r="K6" s="1066"/>
      <c r="L6" s="1066"/>
      <c r="M6" s="1066"/>
      <c r="N6" s="1066"/>
      <c r="O6" s="1066"/>
      <c r="P6" s="1066"/>
      <c r="Q6" s="1066"/>
      <c r="R6" s="1066"/>
    </row>
    <row r="7" spans="1:18" s="18" customFormat="1" ht="16.5" customHeight="1" x14ac:dyDescent="0.2">
      <c r="B7" s="130"/>
      <c r="C7" s="131" t="s">
        <v>48</v>
      </c>
      <c r="D7" s="131"/>
      <c r="E7" s="132"/>
      <c r="F7" s="131" t="s">
        <v>49</v>
      </c>
      <c r="G7" s="131"/>
      <c r="H7" s="132"/>
      <c r="I7" s="131" t="s">
        <v>50</v>
      </c>
      <c r="J7" s="131"/>
      <c r="K7" s="132"/>
      <c r="L7" s="131" t="s">
        <v>51</v>
      </c>
      <c r="M7" s="131"/>
      <c r="N7" s="132"/>
      <c r="O7" s="131" t="s">
        <v>403</v>
      </c>
      <c r="P7" s="131"/>
      <c r="Q7" s="132"/>
      <c r="R7" s="131" t="s">
        <v>52</v>
      </c>
    </row>
    <row r="8" spans="1:18" x14ac:dyDescent="0.2">
      <c r="B8" s="133"/>
      <c r="C8" s="134"/>
      <c r="D8" s="134"/>
      <c r="E8" s="135"/>
      <c r="F8" s="136"/>
      <c r="G8" s="136"/>
      <c r="H8" s="137"/>
      <c r="I8" s="136"/>
      <c r="J8" s="136"/>
      <c r="K8" s="137"/>
      <c r="L8" s="136"/>
      <c r="M8" s="499"/>
      <c r="N8" s="137"/>
      <c r="O8" s="499"/>
      <c r="P8" s="136"/>
      <c r="Q8" s="137"/>
      <c r="R8" s="136"/>
    </row>
    <row r="9" spans="1:18" ht="13.5" thickBot="1" x14ac:dyDescent="0.25">
      <c r="A9" s="23" t="s">
        <v>23</v>
      </c>
      <c r="B9" s="138" t="s">
        <v>1</v>
      </c>
      <c r="C9" s="501">
        <v>263</v>
      </c>
      <c r="D9" s="502"/>
      <c r="E9" s="500" t="s">
        <v>1</v>
      </c>
      <c r="F9" s="501">
        <v>239.4</v>
      </c>
      <c r="G9" s="502"/>
      <c r="H9" s="500" t="s">
        <v>1</v>
      </c>
      <c r="I9" s="501">
        <v>67.7</v>
      </c>
      <c r="J9" s="502"/>
      <c r="K9" s="500" t="s">
        <v>1</v>
      </c>
      <c r="L9" s="501">
        <v>53.2</v>
      </c>
      <c r="M9" s="502"/>
      <c r="N9" s="500" t="s">
        <v>1</v>
      </c>
      <c r="O9" s="882">
        <v>284.3</v>
      </c>
      <c r="P9" s="502"/>
      <c r="Q9" s="500" t="s">
        <v>1</v>
      </c>
      <c r="R9" s="501">
        <v>907.6</v>
      </c>
    </row>
    <row r="10" spans="1:18" x14ac:dyDescent="0.2">
      <c r="A10" s="23"/>
      <c r="B10" s="139"/>
      <c r="C10" s="497"/>
      <c r="D10" s="497"/>
      <c r="E10" s="503"/>
      <c r="F10" s="497"/>
      <c r="G10" s="497"/>
      <c r="H10" s="503"/>
      <c r="I10" s="497"/>
      <c r="J10" s="497"/>
      <c r="K10" s="503"/>
      <c r="L10" s="497"/>
      <c r="M10" s="497"/>
      <c r="N10" s="503"/>
      <c r="O10" s="497"/>
      <c r="P10" s="497"/>
      <c r="Q10" s="503"/>
      <c r="R10" s="497"/>
    </row>
    <row r="11" spans="1:18" x14ac:dyDescent="0.2">
      <c r="A11" s="23" t="s">
        <v>25</v>
      </c>
      <c r="B11" s="140"/>
      <c r="C11" s="505">
        <v>228.7</v>
      </c>
      <c r="D11" s="502"/>
      <c r="E11" s="504"/>
      <c r="F11" s="505">
        <v>191.6</v>
      </c>
      <c r="G11" s="502"/>
      <c r="H11" s="504"/>
      <c r="I11" s="505">
        <v>58</v>
      </c>
      <c r="J11" s="502"/>
      <c r="K11" s="504"/>
      <c r="L11" s="505">
        <v>45.1</v>
      </c>
      <c r="M11" s="502"/>
      <c r="N11" s="504"/>
      <c r="O11" s="883">
        <v>219.4</v>
      </c>
      <c r="P11" s="502"/>
      <c r="Q11" s="504"/>
      <c r="R11" s="505">
        <v>742.8</v>
      </c>
    </row>
    <row r="12" spans="1:18" x14ac:dyDescent="0.2">
      <c r="A12" s="23" t="s">
        <v>4</v>
      </c>
      <c r="B12" s="139"/>
      <c r="C12" s="497"/>
      <c r="D12" s="497"/>
      <c r="E12" s="503"/>
      <c r="F12" s="497"/>
      <c r="G12" s="497"/>
      <c r="H12" s="503"/>
      <c r="I12" s="497"/>
      <c r="J12" s="497"/>
      <c r="K12" s="503"/>
      <c r="L12" s="497"/>
      <c r="M12" s="497"/>
      <c r="N12" s="503"/>
      <c r="O12" s="497"/>
      <c r="P12" s="497"/>
      <c r="Q12" s="503"/>
      <c r="R12" s="497"/>
    </row>
    <row r="13" spans="1:18" x14ac:dyDescent="0.2">
      <c r="A13" s="23" t="s">
        <v>26</v>
      </c>
      <c r="B13" s="139"/>
      <c r="C13" s="497">
        <v>221.5</v>
      </c>
      <c r="D13" s="497"/>
      <c r="E13" s="446"/>
      <c r="F13" s="497">
        <v>169.7</v>
      </c>
      <c r="G13" s="497"/>
      <c r="H13" s="446"/>
      <c r="I13" s="497">
        <v>57.7</v>
      </c>
      <c r="J13" s="497"/>
      <c r="K13" s="446"/>
      <c r="L13" s="497">
        <v>52.6</v>
      </c>
      <c r="M13" s="497"/>
      <c r="N13" s="446"/>
      <c r="O13" s="884">
        <v>214.1</v>
      </c>
      <c r="P13" s="497"/>
      <c r="Q13" s="503"/>
      <c r="R13" s="502">
        <v>715.6</v>
      </c>
    </row>
    <row r="14" spans="1:18" x14ac:dyDescent="0.2">
      <c r="A14" s="2" t="s">
        <v>145</v>
      </c>
      <c r="B14" s="7"/>
      <c r="C14" s="497">
        <v>21.6</v>
      </c>
      <c r="D14" s="447"/>
      <c r="E14" s="448"/>
      <c r="F14" s="497">
        <v>41.9</v>
      </c>
      <c r="G14" s="502"/>
      <c r="H14" s="448"/>
      <c r="I14" s="497">
        <v>27.6</v>
      </c>
      <c r="J14" s="502"/>
      <c r="K14" s="448"/>
      <c r="L14" s="447">
        <v>32.9</v>
      </c>
      <c r="M14" s="859"/>
      <c r="N14" s="865"/>
      <c r="O14" s="884">
        <v>102.5</v>
      </c>
      <c r="P14" s="502"/>
      <c r="Q14" s="448"/>
      <c r="R14" s="502">
        <v>226.5</v>
      </c>
    </row>
    <row r="15" spans="1:18" x14ac:dyDescent="0.2">
      <c r="A15" s="2" t="s">
        <v>36</v>
      </c>
      <c r="B15" s="7"/>
      <c r="C15" s="497">
        <v>26.2</v>
      </c>
      <c r="D15" s="507"/>
      <c r="E15" s="448"/>
      <c r="F15" s="497">
        <v>52.4</v>
      </c>
      <c r="G15" s="507"/>
      <c r="H15" s="448"/>
      <c r="I15" s="497">
        <v>17.7</v>
      </c>
      <c r="J15" s="507"/>
      <c r="K15" s="448"/>
      <c r="L15" s="502">
        <v>9.6</v>
      </c>
      <c r="M15" s="502"/>
      <c r="N15" s="865"/>
      <c r="O15" s="884">
        <v>47.5</v>
      </c>
      <c r="P15" s="507"/>
      <c r="Q15" s="7"/>
      <c r="R15" s="502">
        <v>153.4</v>
      </c>
    </row>
    <row r="16" spans="1:18" ht="14.25" x14ac:dyDescent="0.2">
      <c r="A16" s="2" t="s">
        <v>252</v>
      </c>
      <c r="B16" s="7"/>
      <c r="C16" s="141"/>
      <c r="D16" s="508"/>
      <c r="E16" s="7"/>
      <c r="F16" s="141"/>
      <c r="G16" s="502"/>
      <c r="H16" s="7"/>
      <c r="I16" s="141"/>
      <c r="J16" s="502"/>
      <c r="K16" s="7"/>
      <c r="L16" s="141"/>
      <c r="M16" s="860"/>
      <c r="N16" s="864"/>
      <c r="O16" s="860"/>
      <c r="P16" s="508"/>
      <c r="Q16" s="7"/>
      <c r="R16" s="505">
        <v>111.3</v>
      </c>
    </row>
    <row r="17" spans="1:18" ht="13.5" thickBot="1" x14ac:dyDescent="0.25">
      <c r="A17" s="23"/>
      <c r="B17" s="142" t="s">
        <v>1</v>
      </c>
      <c r="C17" s="510">
        <v>173.7</v>
      </c>
      <c r="D17" s="502"/>
      <c r="E17" s="509" t="s">
        <v>1</v>
      </c>
      <c r="F17" s="510">
        <v>75.400000000000006</v>
      </c>
      <c r="G17" s="502"/>
      <c r="H17" s="509" t="s">
        <v>1</v>
      </c>
      <c r="I17" s="510">
        <v>12.4</v>
      </c>
      <c r="J17" s="502"/>
      <c r="K17" s="509" t="s">
        <v>1</v>
      </c>
      <c r="L17" s="510">
        <v>10.1</v>
      </c>
      <c r="M17" s="502"/>
      <c r="N17" s="509" t="s">
        <v>1</v>
      </c>
      <c r="O17" s="510">
        <v>64.099999999999994</v>
      </c>
      <c r="P17" s="502"/>
      <c r="Q17" s="509" t="s">
        <v>1</v>
      </c>
      <c r="R17" s="510">
        <v>224.4</v>
      </c>
    </row>
    <row r="18" spans="1:18" x14ac:dyDescent="0.2">
      <c r="B18" s="133"/>
      <c r="C18" s="499"/>
      <c r="D18" s="499"/>
      <c r="E18" s="498"/>
      <c r="F18" s="499"/>
      <c r="G18" s="499"/>
      <c r="H18" s="498"/>
      <c r="I18" s="499"/>
      <c r="J18" s="499"/>
      <c r="K18" s="498"/>
      <c r="L18" s="499"/>
      <c r="M18" s="499"/>
      <c r="N18" s="498"/>
      <c r="O18" s="499"/>
      <c r="P18" s="499"/>
      <c r="Q18" s="498"/>
      <c r="R18" s="499"/>
    </row>
    <row r="19" spans="1:18" x14ac:dyDescent="0.2">
      <c r="A19" s="2" t="s">
        <v>129</v>
      </c>
      <c r="B19" s="7"/>
      <c r="C19" s="573">
        <v>9.8000000000000004E-2</v>
      </c>
      <c r="D19" s="511"/>
      <c r="E19" s="143"/>
      <c r="F19" s="573">
        <v>0.247</v>
      </c>
      <c r="G19" s="511"/>
      <c r="H19" s="143"/>
      <c r="I19" s="573">
        <v>0.47799999999999998</v>
      </c>
      <c r="J19" s="511"/>
      <c r="K19" s="143"/>
      <c r="L19" s="573">
        <v>0.625</v>
      </c>
      <c r="M19" s="573"/>
      <c r="N19" s="866"/>
      <c r="O19" s="573">
        <v>0.47899999999999998</v>
      </c>
      <c r="P19" s="511"/>
      <c r="Q19" s="143"/>
      <c r="R19" s="573">
        <v>0.317</v>
      </c>
    </row>
    <row r="20" spans="1:18" x14ac:dyDescent="0.2">
      <c r="A20" s="2" t="s">
        <v>134</v>
      </c>
      <c r="B20" s="7"/>
      <c r="C20" s="573">
        <v>0.11799999999999999</v>
      </c>
      <c r="D20" s="511"/>
      <c r="E20" s="143"/>
      <c r="F20" s="573">
        <v>0.309</v>
      </c>
      <c r="G20" s="511"/>
      <c r="H20" s="143"/>
      <c r="I20" s="573">
        <v>0.307</v>
      </c>
      <c r="J20" s="511"/>
      <c r="K20" s="143"/>
      <c r="L20" s="573">
        <v>0.183</v>
      </c>
      <c r="M20" s="573"/>
      <c r="N20" s="866"/>
      <c r="O20" s="573">
        <v>0.222</v>
      </c>
      <c r="P20" s="511"/>
      <c r="Q20" s="143"/>
      <c r="R20" s="573">
        <v>0.214</v>
      </c>
    </row>
    <row r="21" spans="1:18" ht="14.25" x14ac:dyDescent="0.2">
      <c r="A21" s="2" t="s">
        <v>250</v>
      </c>
      <c r="B21" s="7"/>
      <c r="C21" s="738"/>
      <c r="D21" s="513"/>
      <c r="E21" s="143"/>
      <c r="F21" s="738"/>
      <c r="G21" s="514"/>
      <c r="H21" s="143"/>
      <c r="I21" s="738"/>
      <c r="J21" s="514"/>
      <c r="K21" s="143"/>
      <c r="L21" s="738"/>
      <c r="M21" s="738"/>
      <c r="N21" s="866"/>
      <c r="O21" s="738"/>
      <c r="P21" s="511"/>
      <c r="Q21" s="143"/>
      <c r="R21" s="573">
        <v>0.156</v>
      </c>
    </row>
    <row r="22" spans="1:18" ht="13.5" thickBot="1" x14ac:dyDescent="0.25">
      <c r="A22" s="23" t="s">
        <v>32</v>
      </c>
      <c r="B22" s="142"/>
      <c r="C22" s="739">
        <v>0.216</v>
      </c>
      <c r="D22" s="515"/>
      <c r="E22" s="516"/>
      <c r="F22" s="739">
        <v>0.55600000000000005</v>
      </c>
      <c r="G22" s="515"/>
      <c r="H22" s="516"/>
      <c r="I22" s="739">
        <v>0.78500000000000003</v>
      </c>
      <c r="J22" s="515"/>
      <c r="K22" s="516"/>
      <c r="L22" s="739">
        <v>0.80800000000000005</v>
      </c>
      <c r="M22" s="359"/>
      <c r="N22" s="516"/>
      <c r="O22" s="739">
        <v>0.70099999999999996</v>
      </c>
      <c r="P22" s="515"/>
      <c r="Q22" s="516"/>
      <c r="R22" s="739">
        <v>0.68700000000000006</v>
      </c>
    </row>
    <row r="23" spans="1:18" x14ac:dyDescent="0.2">
      <c r="B23" s="133"/>
      <c r="C23" s="144"/>
      <c r="D23" s="144"/>
      <c r="E23" s="145"/>
      <c r="F23" s="144"/>
      <c r="G23" s="144"/>
      <c r="H23" s="145"/>
      <c r="I23" s="144"/>
      <c r="J23" s="144"/>
      <c r="K23" s="145"/>
      <c r="L23" s="144"/>
      <c r="M23" s="144"/>
      <c r="N23" s="145"/>
      <c r="O23" s="144"/>
      <c r="P23" s="144"/>
      <c r="Q23" s="145"/>
      <c r="R23" s="144"/>
    </row>
    <row r="24" spans="1:18" x14ac:dyDescent="0.2">
      <c r="B24" s="133"/>
      <c r="C24" s="136"/>
      <c r="D24" s="136"/>
      <c r="E24" s="137"/>
      <c r="F24" s="136"/>
      <c r="G24" s="136"/>
      <c r="H24" s="137"/>
      <c r="I24" s="136"/>
      <c r="J24" s="136"/>
      <c r="K24" s="137"/>
      <c r="L24" s="136"/>
      <c r="M24" s="499"/>
      <c r="N24" s="137"/>
      <c r="O24" s="499"/>
      <c r="P24" s="136"/>
      <c r="Q24" s="137"/>
      <c r="R24" s="136"/>
    </row>
    <row r="25" spans="1:18" x14ac:dyDescent="0.2">
      <c r="B25" s="133"/>
      <c r="C25" s="136"/>
      <c r="D25" s="136"/>
      <c r="E25" s="137"/>
      <c r="F25" s="136"/>
      <c r="G25" s="136"/>
      <c r="H25" s="137"/>
      <c r="I25" s="136"/>
      <c r="J25" s="136"/>
      <c r="K25" s="137"/>
      <c r="L25" s="136"/>
      <c r="M25" s="499"/>
      <c r="N25" s="137"/>
      <c r="O25" s="499"/>
      <c r="P25" s="136"/>
      <c r="Q25" s="137"/>
      <c r="R25" s="136"/>
    </row>
    <row r="26" spans="1:18" s="46" customFormat="1" ht="17.25" customHeight="1" x14ac:dyDescent="0.2">
      <c r="B26" s="1066" t="s">
        <v>544</v>
      </c>
      <c r="C26" s="1066"/>
      <c r="D26" s="1066"/>
      <c r="E26" s="1066"/>
      <c r="F26" s="1066"/>
      <c r="G26" s="1066"/>
      <c r="H26" s="1066"/>
      <c r="I26" s="1066"/>
      <c r="J26" s="1066"/>
      <c r="K26" s="1066"/>
      <c r="L26" s="1066"/>
      <c r="M26" s="1066"/>
      <c r="N26" s="1066"/>
      <c r="O26" s="1066"/>
      <c r="P26" s="1066"/>
      <c r="Q26" s="1066"/>
      <c r="R26" s="1066"/>
    </row>
    <row r="27" spans="1:18" s="18" customFormat="1" ht="16.5" customHeight="1" x14ac:dyDescent="0.2">
      <c r="B27" s="426"/>
      <c r="C27" s="427" t="s">
        <v>48</v>
      </c>
      <c r="D27" s="427"/>
      <c r="E27" s="428"/>
      <c r="F27" s="427" t="s">
        <v>49</v>
      </c>
      <c r="G27" s="427"/>
      <c r="H27" s="428"/>
      <c r="I27" s="427" t="s">
        <v>50</v>
      </c>
      <c r="J27" s="427"/>
      <c r="K27" s="428"/>
      <c r="L27" s="427" t="s">
        <v>51</v>
      </c>
      <c r="M27" s="861"/>
      <c r="N27" s="428"/>
      <c r="O27" s="1015" t="s">
        <v>547</v>
      </c>
      <c r="P27" s="427"/>
      <c r="Q27" s="428"/>
      <c r="R27" s="427" t="s">
        <v>52</v>
      </c>
    </row>
    <row r="28" spans="1:18" x14ac:dyDescent="0.2">
      <c r="B28" s="429"/>
      <c r="C28" s="430"/>
      <c r="D28" s="430"/>
      <c r="E28" s="431"/>
      <c r="F28" s="432"/>
      <c r="G28" s="432"/>
      <c r="H28" s="433"/>
      <c r="I28" s="432"/>
      <c r="J28" s="432"/>
      <c r="K28" s="433"/>
      <c r="L28" s="432"/>
      <c r="M28" s="862"/>
      <c r="N28" s="433"/>
      <c r="O28" s="432"/>
      <c r="P28" s="432"/>
      <c r="Q28" s="433"/>
      <c r="R28" s="432"/>
    </row>
    <row r="29" spans="1:18" ht="13.5" thickBot="1" x14ac:dyDescent="0.25">
      <c r="A29" s="23" t="s">
        <v>23</v>
      </c>
      <c r="B29" s="434" t="s">
        <v>1</v>
      </c>
      <c r="C29" s="501">
        <v>333.4</v>
      </c>
      <c r="D29" s="502"/>
      <c r="E29" s="500" t="s">
        <v>1</v>
      </c>
      <c r="F29" s="501">
        <v>209.9</v>
      </c>
      <c r="G29" s="502"/>
      <c r="H29" s="500" t="s">
        <v>1</v>
      </c>
      <c r="I29" s="501">
        <v>63</v>
      </c>
      <c r="J29" s="502"/>
      <c r="K29" s="500" t="s">
        <v>1</v>
      </c>
      <c r="L29" s="501">
        <v>48.9</v>
      </c>
      <c r="M29" s="502"/>
      <c r="N29" s="500" t="s">
        <v>1</v>
      </c>
      <c r="O29" s="501">
        <v>24.5</v>
      </c>
      <c r="P29" s="502"/>
      <c r="Q29" s="500" t="s">
        <v>1</v>
      </c>
      <c r="R29" s="501">
        <v>679.7</v>
      </c>
    </row>
    <row r="30" spans="1:18" x14ac:dyDescent="0.2">
      <c r="A30" s="23"/>
      <c r="B30" s="435"/>
      <c r="C30" s="497"/>
      <c r="D30" s="497"/>
      <c r="E30" s="503"/>
      <c r="F30" s="497"/>
      <c r="G30" s="497"/>
      <c r="H30" s="503"/>
      <c r="I30" s="497"/>
      <c r="J30" s="497"/>
      <c r="K30" s="503"/>
      <c r="L30" s="497"/>
      <c r="M30" s="497"/>
      <c r="N30" s="503"/>
      <c r="O30" s="497"/>
      <c r="P30" s="497"/>
      <c r="Q30" s="503"/>
      <c r="R30" s="497"/>
    </row>
    <row r="31" spans="1:18" x14ac:dyDescent="0.2">
      <c r="A31" s="23" t="s">
        <v>25</v>
      </c>
      <c r="B31" s="436"/>
      <c r="C31" s="505">
        <v>266.5</v>
      </c>
      <c r="D31" s="502"/>
      <c r="E31" s="504"/>
      <c r="F31" s="505">
        <v>171.4</v>
      </c>
      <c r="G31" s="502"/>
      <c r="H31" s="504"/>
      <c r="I31" s="505">
        <v>51.8</v>
      </c>
      <c r="J31" s="502"/>
      <c r="K31" s="504"/>
      <c r="L31" s="505">
        <v>45.1</v>
      </c>
      <c r="M31" s="502"/>
      <c r="N31" s="504"/>
      <c r="O31" s="505">
        <v>22.8</v>
      </c>
      <c r="P31" s="502"/>
      <c r="Q31" s="504"/>
      <c r="R31" s="505">
        <v>557.6</v>
      </c>
    </row>
    <row r="32" spans="1:18" x14ac:dyDescent="0.2">
      <c r="A32" s="23" t="s">
        <v>4</v>
      </c>
      <c r="B32" s="435"/>
      <c r="C32" s="497"/>
      <c r="D32" s="497"/>
      <c r="E32" s="503"/>
      <c r="F32" s="497"/>
      <c r="G32" s="497"/>
      <c r="H32" s="503"/>
      <c r="I32" s="497"/>
      <c r="J32" s="497"/>
      <c r="K32" s="503"/>
      <c r="L32" s="497"/>
      <c r="M32" s="497"/>
      <c r="N32" s="503"/>
      <c r="O32" s="497"/>
      <c r="P32" s="497"/>
      <c r="Q32" s="503"/>
      <c r="R32" s="497"/>
    </row>
    <row r="33" spans="1:18" x14ac:dyDescent="0.2">
      <c r="A33" s="23" t="s">
        <v>26</v>
      </c>
      <c r="B33" s="435"/>
      <c r="C33" s="497">
        <v>218.8</v>
      </c>
      <c r="D33" s="497"/>
      <c r="E33" s="503"/>
      <c r="F33" s="497">
        <v>203.1</v>
      </c>
      <c r="G33" s="497"/>
      <c r="H33" s="503"/>
      <c r="I33" s="497">
        <v>61.7</v>
      </c>
      <c r="J33" s="497"/>
      <c r="K33" s="503"/>
      <c r="L33" s="497">
        <v>44.7</v>
      </c>
      <c r="M33" s="497"/>
      <c r="N33" s="503"/>
      <c r="O33" s="497">
        <v>39.799999999999997</v>
      </c>
      <c r="P33" s="497"/>
      <c r="Q33" s="503"/>
      <c r="R33" s="502">
        <v>568.1</v>
      </c>
    </row>
    <row r="34" spans="1:18" x14ac:dyDescent="0.2">
      <c r="A34" s="2" t="s">
        <v>145</v>
      </c>
      <c r="B34" s="425"/>
      <c r="C34" s="497">
        <v>30.2</v>
      </c>
      <c r="D34" s="506"/>
      <c r="E34" s="496"/>
      <c r="F34" s="497">
        <v>53.9</v>
      </c>
      <c r="G34" s="502"/>
      <c r="H34" s="496"/>
      <c r="I34" s="497">
        <v>65</v>
      </c>
      <c r="J34" s="502"/>
      <c r="K34" s="496"/>
      <c r="L34" s="506">
        <v>20</v>
      </c>
      <c r="M34" s="859"/>
      <c r="N34" s="496"/>
      <c r="O34" s="506">
        <v>19</v>
      </c>
      <c r="P34" s="502"/>
      <c r="Q34" s="496"/>
      <c r="R34" s="502">
        <v>188.1</v>
      </c>
    </row>
    <row r="35" spans="1:18" x14ac:dyDescent="0.2">
      <c r="A35" s="2" t="s">
        <v>36</v>
      </c>
      <c r="B35" s="425"/>
      <c r="C35" s="497">
        <v>29.4</v>
      </c>
      <c r="D35" s="507"/>
      <c r="E35" s="496"/>
      <c r="F35" s="497">
        <v>56.2</v>
      </c>
      <c r="G35" s="507"/>
      <c r="H35" s="496"/>
      <c r="I35" s="497">
        <v>21.5</v>
      </c>
      <c r="J35" s="507"/>
      <c r="K35" s="496"/>
      <c r="L35" s="502">
        <v>10.1</v>
      </c>
      <c r="M35" s="502"/>
      <c r="N35" s="496"/>
      <c r="O35" s="502">
        <v>8.6</v>
      </c>
      <c r="P35" s="507"/>
      <c r="Q35" s="496"/>
      <c r="R35" s="502">
        <v>125.8</v>
      </c>
    </row>
    <row r="36" spans="1:18" ht="14.25" x14ac:dyDescent="0.2">
      <c r="A36" s="2" t="s">
        <v>252</v>
      </c>
      <c r="B36" s="425"/>
      <c r="C36" s="506"/>
      <c r="D36" s="508"/>
      <c r="E36" s="496"/>
      <c r="F36" s="506"/>
      <c r="G36" s="502"/>
      <c r="H36" s="496"/>
      <c r="I36" s="506"/>
      <c r="J36" s="502"/>
      <c r="K36" s="496"/>
      <c r="L36" s="506"/>
      <c r="M36" s="860"/>
      <c r="N36" s="496"/>
      <c r="O36" s="506"/>
      <c r="P36" s="508"/>
      <c r="Q36" s="496"/>
      <c r="R36" s="505">
        <v>85</v>
      </c>
    </row>
    <row r="37" spans="1:18" ht="13.5" thickBot="1" x14ac:dyDescent="0.25">
      <c r="A37" s="23"/>
      <c r="B37" s="437" t="s">
        <v>1</v>
      </c>
      <c r="C37" s="510">
        <v>159.19999999999999</v>
      </c>
      <c r="D37" s="502"/>
      <c r="E37" s="509" t="s">
        <v>1</v>
      </c>
      <c r="F37" s="510">
        <v>93</v>
      </c>
      <c r="G37" s="502"/>
      <c r="H37" s="509" t="s">
        <v>1</v>
      </c>
      <c r="I37" s="510">
        <v>-24.8</v>
      </c>
      <c r="J37" s="502"/>
      <c r="K37" s="509" t="s">
        <v>1</v>
      </c>
      <c r="L37" s="510">
        <v>14.6</v>
      </c>
      <c r="M37" s="502"/>
      <c r="N37" s="509" t="s">
        <v>1</v>
      </c>
      <c r="O37" s="510">
        <v>12.2</v>
      </c>
      <c r="P37" s="502"/>
      <c r="Q37" s="509" t="s">
        <v>1</v>
      </c>
      <c r="R37" s="510">
        <v>169.2</v>
      </c>
    </row>
    <row r="38" spans="1:18" x14ac:dyDescent="0.2">
      <c r="B38" s="429"/>
      <c r="C38" s="499"/>
      <c r="D38" s="499"/>
      <c r="E38" s="498"/>
      <c r="F38" s="499"/>
      <c r="G38" s="499"/>
      <c r="H38" s="498"/>
      <c r="I38" s="499"/>
      <c r="J38" s="499"/>
      <c r="K38" s="498"/>
      <c r="L38" s="499"/>
      <c r="M38" s="499"/>
      <c r="N38" s="498"/>
      <c r="O38" s="499"/>
      <c r="P38" s="499"/>
      <c r="Q38" s="498"/>
      <c r="R38" s="499"/>
    </row>
    <row r="39" spans="1:18" x14ac:dyDescent="0.2">
      <c r="A39" s="2" t="s">
        <v>129</v>
      </c>
      <c r="B39" s="425"/>
      <c r="C39" s="517">
        <v>0.13800000000000001</v>
      </c>
      <c r="D39" s="511"/>
      <c r="E39" s="512"/>
      <c r="F39" s="517">
        <v>0.26500000000000001</v>
      </c>
      <c r="G39" s="511"/>
      <c r="H39" s="512"/>
      <c r="I39" s="517">
        <v>1.0529999999999999</v>
      </c>
      <c r="J39" s="511"/>
      <c r="K39" s="512"/>
      <c r="L39" s="517">
        <v>0.44700000000000001</v>
      </c>
      <c r="M39" s="573"/>
      <c r="N39" s="512"/>
      <c r="O39" s="517">
        <v>0.47699999999999998</v>
      </c>
      <c r="P39" s="511"/>
      <c r="Q39" s="512"/>
      <c r="R39" s="517">
        <v>0.33100000000000002</v>
      </c>
    </row>
    <row r="40" spans="1:18" x14ac:dyDescent="0.2">
      <c r="A40" s="2" t="s">
        <v>134</v>
      </c>
      <c r="B40" s="425"/>
      <c r="C40" s="517">
        <v>0.13400000000000001</v>
      </c>
      <c r="D40" s="511"/>
      <c r="E40" s="512"/>
      <c r="F40" s="517">
        <v>0.27700000000000002</v>
      </c>
      <c r="G40" s="511"/>
      <c r="H40" s="512"/>
      <c r="I40" s="517">
        <v>0.34799999999999998</v>
      </c>
      <c r="J40" s="511"/>
      <c r="K40" s="512"/>
      <c r="L40" s="517">
        <v>0.22600000000000001</v>
      </c>
      <c r="M40" s="573"/>
      <c r="N40" s="512"/>
      <c r="O40" s="517">
        <v>0.216</v>
      </c>
      <c r="P40" s="511"/>
      <c r="Q40" s="512"/>
      <c r="R40" s="517">
        <v>0.221</v>
      </c>
    </row>
    <row r="41" spans="1:18" ht="14.25" x14ac:dyDescent="0.2">
      <c r="A41" s="2" t="s">
        <v>250</v>
      </c>
      <c r="B41" s="425"/>
      <c r="C41" s="519"/>
      <c r="D41" s="513"/>
      <c r="E41" s="512"/>
      <c r="F41" s="519"/>
      <c r="G41" s="514"/>
      <c r="H41" s="512"/>
      <c r="I41" s="519"/>
      <c r="J41" s="514"/>
      <c r="K41" s="512"/>
      <c r="L41" s="519"/>
      <c r="M41" s="738"/>
      <c r="N41" s="512"/>
      <c r="O41" s="519"/>
      <c r="P41" s="511"/>
      <c r="Q41" s="512"/>
      <c r="R41" s="517">
        <v>0.15</v>
      </c>
    </row>
    <row r="42" spans="1:18" ht="13.5" thickBot="1" x14ac:dyDescent="0.25">
      <c r="A42" s="23" t="s">
        <v>32</v>
      </c>
      <c r="B42" s="437"/>
      <c r="C42" s="518">
        <v>0.27200000000000002</v>
      </c>
      <c r="D42" s="515"/>
      <c r="E42" s="516"/>
      <c r="F42" s="518">
        <v>0.54200000000000004</v>
      </c>
      <c r="G42" s="515"/>
      <c r="H42" s="516"/>
      <c r="I42" s="518">
        <v>1.401</v>
      </c>
      <c r="J42" s="515"/>
      <c r="K42" s="516"/>
      <c r="L42" s="518">
        <v>0.67300000000000004</v>
      </c>
      <c r="M42" s="359"/>
      <c r="N42" s="516"/>
      <c r="O42" s="518">
        <v>0.69299999999999995</v>
      </c>
      <c r="P42" s="515"/>
      <c r="Q42" s="516"/>
      <c r="R42" s="518">
        <v>0.70199999999999996</v>
      </c>
    </row>
    <row r="43" spans="1:18" x14ac:dyDescent="0.2">
      <c r="C43" s="21"/>
      <c r="D43" s="21"/>
      <c r="E43" s="19"/>
      <c r="F43" s="21"/>
      <c r="G43" s="21"/>
      <c r="H43" s="19"/>
      <c r="I43" s="21"/>
      <c r="J43" s="21"/>
      <c r="K43" s="19"/>
      <c r="L43" s="21"/>
      <c r="M43" s="21"/>
      <c r="N43" s="465"/>
      <c r="O43" s="21"/>
      <c r="P43" s="21"/>
      <c r="Q43" s="19"/>
      <c r="R43" s="21"/>
    </row>
    <row r="44" spans="1:18" ht="14.25" x14ac:dyDescent="0.2">
      <c r="A44" s="63" t="s">
        <v>251</v>
      </c>
      <c r="C44" s="21"/>
      <c r="D44" s="21"/>
      <c r="E44" s="22"/>
      <c r="F44" s="21"/>
      <c r="G44" s="21"/>
      <c r="H44" s="22"/>
      <c r="I44" s="21"/>
      <c r="J44" s="21"/>
      <c r="K44" s="22"/>
      <c r="L44" s="21"/>
      <c r="M44" s="21"/>
      <c r="N44" s="22"/>
      <c r="O44" s="21"/>
      <c r="P44" s="21"/>
      <c r="Q44" s="22"/>
      <c r="R44" s="21"/>
    </row>
    <row r="45" spans="1:18" ht="14.25" x14ac:dyDescent="0.2">
      <c r="A45" s="856" t="s">
        <v>548</v>
      </c>
      <c r="C45" s="21"/>
      <c r="D45" s="21"/>
      <c r="E45" s="22"/>
      <c r="F45" s="21"/>
      <c r="G45" s="21"/>
      <c r="H45" s="22"/>
      <c r="I45" s="21"/>
      <c r="J45" s="21"/>
      <c r="K45" s="22"/>
      <c r="L45" s="21"/>
      <c r="M45" s="21"/>
      <c r="N45" s="22"/>
      <c r="O45" s="21"/>
      <c r="P45" s="21"/>
      <c r="Q45" s="22"/>
      <c r="R45" s="21"/>
    </row>
    <row r="46" spans="1:18" x14ac:dyDescent="0.2">
      <c r="C46" s="21"/>
      <c r="D46" s="21"/>
      <c r="E46" s="22"/>
      <c r="F46" s="21"/>
      <c r="G46" s="21"/>
      <c r="H46" s="22"/>
      <c r="I46" s="21"/>
      <c r="J46" s="21"/>
      <c r="K46" s="22"/>
      <c r="L46" s="21"/>
      <c r="M46" s="21"/>
      <c r="N46" s="22"/>
      <c r="O46" s="21"/>
      <c r="P46" s="21"/>
      <c r="Q46" s="22"/>
      <c r="R46" s="21"/>
    </row>
  </sheetData>
  <mergeCells count="4">
    <mergeCell ref="B6:R6"/>
    <mergeCell ref="B26:R26"/>
    <mergeCell ref="A1:R1"/>
    <mergeCell ref="A2:R2"/>
  </mergeCells>
  <phoneticPr fontId="17" type="noConversion"/>
  <pageMargins left="0.75" right="0.63" top="0.61" bottom="0.77" header="0.5" footer="0.32"/>
  <pageSetup scale="80" orientation="landscape" horizontalDpi="1200" verticalDpi="1200" r:id="rId1"/>
  <headerFooter alignWithMargins="0">
    <oddHeader>&amp;R&amp;G</oddHeader>
    <oddFooter>&amp;C&amp;9PAGE 6</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zoomScale="90" zoomScaleNormal="90" zoomScaleSheetLayoutView="90" workbookViewId="0">
      <selection activeCell="A62" sqref="A62"/>
    </sheetView>
  </sheetViews>
  <sheetFormatPr defaultRowHeight="12.75" x14ac:dyDescent="0.2"/>
  <cols>
    <col min="1" max="1" width="6.7109375" style="19" customWidth="1"/>
    <col min="2" max="2" width="49.28515625" style="19" customWidth="1"/>
    <col min="3" max="3" width="3.140625" style="465" customWidth="1"/>
    <col min="4" max="4" width="9.5703125" style="465" customWidth="1"/>
    <col min="5" max="5" width="4.42578125" style="465" customWidth="1"/>
    <col min="6" max="6" width="3.140625" style="19" customWidth="1"/>
    <col min="7" max="7" width="9.5703125" style="19" customWidth="1"/>
    <col min="8" max="8" width="4.42578125" style="19" customWidth="1"/>
    <col min="9" max="9" width="3.140625" style="465" customWidth="1"/>
    <col min="10" max="10" width="9.5703125" style="465" customWidth="1"/>
    <col min="11" max="11" width="4.42578125" style="465" customWidth="1"/>
    <col min="12" max="12" width="3.140625" style="19" customWidth="1"/>
    <col min="13" max="13" width="9.5703125" style="19" customWidth="1"/>
    <col min="14" max="14" width="4.42578125" style="19" customWidth="1"/>
    <col min="15" max="15" width="3.140625" style="19" customWidth="1"/>
    <col min="16" max="16" width="9.5703125" style="19" customWidth="1"/>
    <col min="17" max="17" width="4.42578125" style="465" customWidth="1"/>
    <col min="18" max="18" width="3.140625" style="137" customWidth="1"/>
    <col min="19" max="19" width="9.28515625" style="134" customWidth="1"/>
    <col min="20" max="20" width="4.7109375" style="498" customWidth="1"/>
    <col min="21" max="21" width="3.140625" style="137" customWidth="1"/>
    <col min="22" max="22" width="9.5703125" style="20" customWidth="1"/>
    <col min="23" max="16384" width="9.140625" style="19"/>
  </cols>
  <sheetData>
    <row r="1" spans="2:22" s="465" customFormat="1" ht="16.5" customHeight="1" x14ac:dyDescent="0.25">
      <c r="B1" s="1064" t="s">
        <v>325</v>
      </c>
      <c r="C1" s="1064"/>
      <c r="D1" s="1064"/>
      <c r="E1" s="1064"/>
      <c r="F1" s="1064"/>
      <c r="G1" s="1064"/>
      <c r="H1" s="1064"/>
      <c r="I1" s="1064"/>
      <c r="J1" s="1064"/>
      <c r="K1" s="1064"/>
      <c r="L1" s="1064"/>
      <c r="M1" s="1064"/>
      <c r="N1" s="1064"/>
      <c r="O1" s="1064"/>
      <c r="P1" s="1064"/>
      <c r="Q1" s="1064"/>
      <c r="R1" s="1064"/>
      <c r="S1" s="1064"/>
      <c r="T1" s="1064"/>
      <c r="U1" s="1064"/>
      <c r="V1" s="1064"/>
    </row>
    <row r="2" spans="2:22" s="18" customFormat="1" ht="16.5" customHeight="1" x14ac:dyDescent="0.25">
      <c r="B2" s="1065" t="s">
        <v>43</v>
      </c>
      <c r="C2" s="1065"/>
      <c r="D2" s="1065"/>
      <c r="E2" s="1065"/>
      <c r="F2" s="1065"/>
      <c r="G2" s="1065"/>
      <c r="H2" s="1065"/>
      <c r="I2" s="1065"/>
      <c r="J2" s="1065"/>
      <c r="K2" s="1065"/>
      <c r="L2" s="1065"/>
      <c r="M2" s="1065"/>
      <c r="N2" s="1065"/>
      <c r="O2" s="1065"/>
      <c r="P2" s="1065"/>
      <c r="Q2" s="1065"/>
      <c r="R2" s="1065"/>
      <c r="S2" s="1065"/>
      <c r="T2" s="1065"/>
      <c r="U2" s="1065"/>
      <c r="V2" s="1065"/>
    </row>
    <row r="3" spans="2:22" s="18" customFormat="1" ht="12.75" customHeight="1" x14ac:dyDescent="0.2">
      <c r="B3" s="43"/>
      <c r="C3" s="43"/>
      <c r="D3" s="43"/>
      <c r="E3" s="43"/>
      <c r="F3" s="43"/>
      <c r="G3" s="43"/>
      <c r="H3" s="43"/>
      <c r="I3" s="43"/>
      <c r="J3" s="43"/>
      <c r="K3" s="43"/>
      <c r="L3" s="43"/>
      <c r="M3" s="43"/>
      <c r="N3" s="43"/>
      <c r="O3" s="43"/>
      <c r="P3" s="43"/>
      <c r="Q3" s="43"/>
      <c r="R3" s="909"/>
      <c r="S3" s="910"/>
      <c r="T3" s="130"/>
      <c r="U3" s="909"/>
      <c r="V3" s="17"/>
    </row>
    <row r="4" spans="2:22" s="18" customFormat="1" ht="12.75" customHeight="1" x14ac:dyDescent="0.2">
      <c r="B4" s="43"/>
      <c r="C4" s="43"/>
      <c r="D4" s="43"/>
      <c r="E4" s="43"/>
      <c r="F4" s="43"/>
      <c r="G4" s="43"/>
      <c r="H4" s="43"/>
      <c r="I4" s="43"/>
      <c r="J4" s="43"/>
      <c r="K4" s="43"/>
      <c r="L4" s="43"/>
      <c r="M4" s="43"/>
      <c r="N4" s="43"/>
      <c r="O4" s="43"/>
      <c r="P4" s="43"/>
      <c r="Q4" s="43"/>
      <c r="R4" s="909"/>
      <c r="S4" s="910"/>
      <c r="T4" s="130"/>
      <c r="U4" s="909"/>
      <c r="V4" s="17"/>
    </row>
    <row r="5" spans="2:22" s="18" customFormat="1" ht="12.75" customHeight="1" x14ac:dyDescent="0.2">
      <c r="R5" s="1049"/>
      <c r="S5" s="130"/>
      <c r="T5" s="130"/>
      <c r="U5" s="1049"/>
    </row>
    <row r="6" spans="2:22" s="25" customFormat="1" ht="15" x14ac:dyDescent="0.25">
      <c r="B6" s="273"/>
      <c r="C6" s="544"/>
      <c r="D6" s="545" t="s">
        <v>79</v>
      </c>
      <c r="E6" s="543"/>
      <c r="F6" s="274"/>
      <c r="G6" s="545" t="s">
        <v>122</v>
      </c>
      <c r="H6" s="273"/>
      <c r="I6" s="544"/>
      <c r="J6" s="545" t="s">
        <v>121</v>
      </c>
      <c r="K6" s="543"/>
      <c r="L6" s="471"/>
      <c r="M6" s="545" t="s">
        <v>120</v>
      </c>
      <c r="N6" s="470"/>
      <c r="O6" s="471"/>
      <c r="P6" s="545" t="s">
        <v>79</v>
      </c>
      <c r="Q6" s="543"/>
      <c r="R6" s="913"/>
      <c r="S6" s="816" t="s">
        <v>78</v>
      </c>
      <c r="T6" s="914"/>
      <c r="U6" s="913"/>
      <c r="V6" s="784" t="s">
        <v>78</v>
      </c>
    </row>
    <row r="7" spans="2:22" s="25" customFormat="1" ht="15" x14ac:dyDescent="0.25">
      <c r="B7" s="273"/>
      <c r="C7" s="472"/>
      <c r="D7" s="277">
        <v>2014</v>
      </c>
      <c r="E7" s="543"/>
      <c r="F7" s="276"/>
      <c r="G7" s="277">
        <v>2014</v>
      </c>
      <c r="H7" s="273"/>
      <c r="I7" s="472"/>
      <c r="J7" s="277">
        <v>2014</v>
      </c>
      <c r="K7" s="543"/>
      <c r="L7" s="472"/>
      <c r="M7" s="277">
        <v>2014</v>
      </c>
      <c r="N7" s="470"/>
      <c r="O7" s="472"/>
      <c r="P7" s="277">
        <v>2013</v>
      </c>
      <c r="Q7" s="543"/>
      <c r="R7" s="915"/>
      <c r="S7" s="916">
        <v>2014</v>
      </c>
      <c r="T7" s="914"/>
      <c r="U7" s="915"/>
      <c r="V7" s="277">
        <v>2013</v>
      </c>
    </row>
    <row r="8" spans="2:22" s="18" customFormat="1" ht="14.25" x14ac:dyDescent="0.2">
      <c r="B8" s="273"/>
      <c r="C8" s="544"/>
      <c r="D8" s="543"/>
      <c r="E8" s="543"/>
      <c r="F8" s="274"/>
      <c r="G8" s="273"/>
      <c r="H8" s="273"/>
      <c r="I8" s="544"/>
      <c r="J8" s="543"/>
      <c r="K8" s="543"/>
      <c r="L8" s="471"/>
      <c r="M8" s="470"/>
      <c r="N8" s="470"/>
      <c r="O8" s="471"/>
      <c r="P8" s="470"/>
      <c r="Q8" s="543"/>
      <c r="R8" s="912"/>
      <c r="S8" s="911"/>
      <c r="T8" s="130"/>
      <c r="U8" s="912"/>
      <c r="V8" s="273"/>
    </row>
    <row r="9" spans="2:22" s="24" customFormat="1" ht="15.75" x14ac:dyDescent="0.25">
      <c r="B9" s="546" t="s">
        <v>395</v>
      </c>
      <c r="C9" s="547"/>
      <c r="D9" s="475"/>
      <c r="E9" s="546"/>
      <c r="F9" s="281"/>
      <c r="G9" s="282"/>
      <c r="H9" s="280"/>
      <c r="I9" s="547"/>
      <c r="J9" s="475"/>
      <c r="K9" s="546"/>
      <c r="L9" s="474"/>
      <c r="M9" s="475"/>
      <c r="N9" s="473"/>
      <c r="O9" s="474"/>
      <c r="P9" s="475"/>
      <c r="Q9" s="546"/>
      <c r="R9" s="918"/>
      <c r="S9" s="919"/>
      <c r="T9" s="920"/>
      <c r="U9" s="918"/>
      <c r="V9" s="282"/>
    </row>
    <row r="10" spans="2:22" ht="14.25" x14ac:dyDescent="0.2">
      <c r="B10" s="284"/>
      <c r="C10" s="549"/>
      <c r="D10" s="478"/>
      <c r="E10" s="548"/>
      <c r="F10" s="285"/>
      <c r="G10" s="286"/>
      <c r="H10" s="284"/>
      <c r="I10" s="549"/>
      <c r="J10" s="478"/>
      <c r="K10" s="548"/>
      <c r="L10" s="477"/>
      <c r="M10" s="478"/>
      <c r="N10" s="476"/>
      <c r="O10" s="477"/>
      <c r="P10" s="478"/>
      <c r="Q10" s="548"/>
      <c r="R10" s="921"/>
      <c r="S10" s="664"/>
      <c r="U10" s="921"/>
      <c r="V10" s="286"/>
    </row>
    <row r="11" spans="2:22" s="26" customFormat="1" ht="14.25" x14ac:dyDescent="0.2">
      <c r="B11" s="288" t="s">
        <v>23</v>
      </c>
      <c r="C11" s="551" t="s">
        <v>1</v>
      </c>
      <c r="D11" s="740">
        <v>24.7</v>
      </c>
      <c r="E11" s="550"/>
      <c r="F11" s="289" t="s">
        <v>1</v>
      </c>
      <c r="G11" s="740">
        <v>50.9</v>
      </c>
      <c r="H11" s="288"/>
      <c r="I11" s="551" t="s">
        <v>1</v>
      </c>
      <c r="J11" s="740">
        <v>69.900000000000006</v>
      </c>
      <c r="K11" s="550"/>
      <c r="L11" s="479" t="s">
        <v>1</v>
      </c>
      <c r="M11" s="740">
        <v>117.5</v>
      </c>
      <c r="N11" s="526"/>
      <c r="O11" s="527" t="s">
        <v>1</v>
      </c>
      <c r="P11" s="740">
        <v>42.7</v>
      </c>
      <c r="Q11" s="550"/>
      <c r="R11" s="924" t="s">
        <v>1</v>
      </c>
      <c r="S11" s="740">
        <v>263</v>
      </c>
      <c r="T11" s="925"/>
      <c r="U11" s="924" t="s">
        <v>1</v>
      </c>
      <c r="V11" s="740">
        <v>333.4</v>
      </c>
    </row>
    <row r="12" spans="2:22" s="27" customFormat="1" ht="14.25" x14ac:dyDescent="0.2">
      <c r="B12" s="291" t="s">
        <v>33</v>
      </c>
      <c r="C12" s="292"/>
      <c r="D12" s="740">
        <v>0.2</v>
      </c>
      <c r="E12" s="291"/>
      <c r="F12" s="292"/>
      <c r="G12" s="740">
        <v>-0.9</v>
      </c>
      <c r="H12" s="291"/>
      <c r="I12" s="292"/>
      <c r="J12" s="740">
        <v>-5.4</v>
      </c>
      <c r="K12" s="291"/>
      <c r="L12" s="292"/>
      <c r="M12" s="740">
        <v>-28.2</v>
      </c>
      <c r="N12" s="520"/>
      <c r="O12" s="521"/>
      <c r="P12" s="740">
        <v>-0.6</v>
      </c>
      <c r="Q12" s="541"/>
      <c r="R12" s="921"/>
      <c r="S12" s="740">
        <v>-34.299999999999997</v>
      </c>
      <c r="T12" s="889"/>
      <c r="U12" s="921"/>
      <c r="V12" s="740">
        <v>-66.900000000000006</v>
      </c>
    </row>
    <row r="13" spans="2:22" s="27" customFormat="1" ht="14.25" x14ac:dyDescent="0.2">
      <c r="B13" s="284"/>
      <c r="C13" s="528"/>
      <c r="D13" s="848"/>
      <c r="E13" s="548"/>
      <c r="F13" s="293"/>
      <c r="G13" s="848"/>
      <c r="H13" s="284"/>
      <c r="I13" s="528"/>
      <c r="J13" s="848"/>
      <c r="K13" s="548"/>
      <c r="L13" s="480"/>
      <c r="M13" s="848"/>
      <c r="N13" s="524"/>
      <c r="O13" s="528"/>
      <c r="P13" s="848"/>
      <c r="Q13" s="548"/>
      <c r="R13" s="926"/>
      <c r="S13" s="848"/>
      <c r="T13" s="889"/>
      <c r="U13" s="926"/>
      <c r="V13" s="848"/>
    </row>
    <row r="14" spans="2:22" s="27" customFormat="1" ht="15" x14ac:dyDescent="0.25">
      <c r="B14" s="295" t="s">
        <v>25</v>
      </c>
      <c r="C14" s="530" t="s">
        <v>4</v>
      </c>
      <c r="D14" s="849">
        <v>24.9</v>
      </c>
      <c r="E14" s="655"/>
      <c r="F14" s="296" t="s">
        <v>4</v>
      </c>
      <c r="G14" s="849">
        <v>50</v>
      </c>
      <c r="H14" s="295"/>
      <c r="I14" s="530" t="s">
        <v>4</v>
      </c>
      <c r="J14" s="849">
        <v>64.5</v>
      </c>
      <c r="K14" s="576"/>
      <c r="L14" s="481" t="s">
        <v>4</v>
      </c>
      <c r="M14" s="849">
        <v>89.3</v>
      </c>
      <c r="N14" s="529"/>
      <c r="O14" s="530" t="s">
        <v>4</v>
      </c>
      <c r="P14" s="849">
        <v>42.1</v>
      </c>
      <c r="Q14" s="655"/>
      <c r="R14" s="928" t="s">
        <v>4</v>
      </c>
      <c r="S14" s="849">
        <v>228.7</v>
      </c>
      <c r="T14" s="889"/>
      <c r="U14" s="928" t="s">
        <v>4</v>
      </c>
      <c r="V14" s="849">
        <v>266.5</v>
      </c>
    </row>
    <row r="15" spans="2:22" s="27" customFormat="1" ht="14.25" x14ac:dyDescent="0.2">
      <c r="B15" s="284"/>
      <c r="C15" s="549"/>
      <c r="D15" s="740"/>
      <c r="E15" s="548"/>
      <c r="F15" s="285"/>
      <c r="G15" s="740"/>
      <c r="H15" s="284"/>
      <c r="I15" s="549"/>
      <c r="J15" s="740"/>
      <c r="K15" s="548"/>
      <c r="L15" s="477"/>
      <c r="M15" s="740"/>
      <c r="N15" s="524"/>
      <c r="O15" s="525"/>
      <c r="P15" s="740"/>
      <c r="Q15" s="548"/>
      <c r="R15" s="921"/>
      <c r="S15" s="740"/>
      <c r="T15" s="889"/>
      <c r="U15" s="921"/>
      <c r="V15" s="740"/>
    </row>
    <row r="16" spans="2:22" s="26" customFormat="1" ht="14.25" x14ac:dyDescent="0.2">
      <c r="B16" s="288" t="s">
        <v>34</v>
      </c>
      <c r="C16" s="553"/>
      <c r="D16" s="740">
        <v>35</v>
      </c>
      <c r="E16" s="550"/>
      <c r="F16" s="298"/>
      <c r="G16" s="740">
        <v>12.4</v>
      </c>
      <c r="H16" s="288"/>
      <c r="I16" s="553"/>
      <c r="J16" s="740">
        <v>-3.9</v>
      </c>
      <c r="K16" s="550"/>
      <c r="L16" s="483"/>
      <c r="M16" s="740">
        <v>-53.4</v>
      </c>
      <c r="N16" s="526"/>
      <c r="O16" s="531"/>
      <c r="P16" s="740">
        <v>28.3</v>
      </c>
      <c r="Q16" s="550"/>
      <c r="R16" s="924"/>
      <c r="S16" s="740">
        <v>-9.9</v>
      </c>
      <c r="T16" s="925"/>
      <c r="U16" s="924"/>
      <c r="V16" s="740">
        <v>-39.9</v>
      </c>
    </row>
    <row r="17" spans="2:22" s="27" customFormat="1" ht="14.25" x14ac:dyDescent="0.2">
      <c r="B17" s="438" t="s">
        <v>286</v>
      </c>
      <c r="C17" s="292"/>
      <c r="D17" s="740">
        <v>-8.6</v>
      </c>
      <c r="E17" s="541"/>
      <c r="F17" s="292"/>
      <c r="G17" s="740">
        <v>-7.9</v>
      </c>
      <c r="H17" s="291"/>
      <c r="I17" s="292"/>
      <c r="J17" s="740">
        <v>-1.5</v>
      </c>
      <c r="K17" s="291"/>
      <c r="L17" s="292"/>
      <c r="M17" s="740">
        <v>20.7</v>
      </c>
      <c r="N17" s="520"/>
      <c r="O17" s="521"/>
      <c r="P17" s="740">
        <v>-15.9</v>
      </c>
      <c r="Q17" s="541"/>
      <c r="R17" s="921"/>
      <c r="S17" s="740">
        <v>2.7</v>
      </c>
      <c r="T17" s="889"/>
      <c r="U17" s="921"/>
      <c r="V17" s="740">
        <v>-7.8</v>
      </c>
    </row>
    <row r="18" spans="2:22" s="27" customFormat="1" ht="14.25" x14ac:dyDescent="0.2">
      <c r="B18" s="284"/>
      <c r="C18" s="549"/>
      <c r="D18" s="740"/>
      <c r="E18" s="548"/>
      <c r="F18" s="285"/>
      <c r="G18" s="740"/>
      <c r="H18" s="284"/>
      <c r="I18" s="549"/>
      <c r="J18" s="740"/>
      <c r="K18" s="548"/>
      <c r="L18" s="477"/>
      <c r="M18" s="740"/>
      <c r="N18" s="524"/>
      <c r="O18" s="525"/>
      <c r="P18" s="740"/>
      <c r="Q18" s="548"/>
      <c r="R18" s="921"/>
      <c r="S18" s="740"/>
      <c r="T18" s="889"/>
      <c r="U18" s="921"/>
      <c r="V18" s="740"/>
    </row>
    <row r="19" spans="2:22" s="27" customFormat="1" ht="15" x14ac:dyDescent="0.25">
      <c r="B19" s="295" t="s">
        <v>26</v>
      </c>
      <c r="C19" s="554" t="s">
        <v>1</v>
      </c>
      <c r="D19" s="849">
        <v>51.3</v>
      </c>
      <c r="E19" s="655"/>
      <c r="F19" s="300" t="s">
        <v>1</v>
      </c>
      <c r="G19" s="849">
        <v>54.5</v>
      </c>
      <c r="H19" s="295"/>
      <c r="I19" s="554" t="s">
        <v>1</v>
      </c>
      <c r="J19" s="849">
        <v>59.1</v>
      </c>
      <c r="K19" s="576"/>
      <c r="L19" s="484" t="s">
        <v>1</v>
      </c>
      <c r="M19" s="849">
        <v>56.6</v>
      </c>
      <c r="N19" s="529"/>
      <c r="O19" s="532" t="s">
        <v>1</v>
      </c>
      <c r="P19" s="849">
        <v>54.5</v>
      </c>
      <c r="Q19" s="655"/>
      <c r="R19" s="929" t="s">
        <v>1</v>
      </c>
      <c r="S19" s="849">
        <v>221.5</v>
      </c>
      <c r="T19" s="889"/>
      <c r="U19" s="929" t="s">
        <v>1</v>
      </c>
      <c r="V19" s="849">
        <v>218.8</v>
      </c>
    </row>
    <row r="20" spans="2:22" s="27" customFormat="1" ht="14.25" x14ac:dyDescent="0.2">
      <c r="B20" s="284"/>
      <c r="C20" s="549"/>
      <c r="D20" s="740"/>
      <c r="E20" s="548"/>
      <c r="F20" s="285"/>
      <c r="G20" s="740"/>
      <c r="H20" s="284"/>
      <c r="I20" s="549"/>
      <c r="J20" s="740"/>
      <c r="K20" s="548"/>
      <c r="L20" s="477"/>
      <c r="M20" s="740"/>
      <c r="N20" s="524"/>
      <c r="O20" s="525"/>
      <c r="P20" s="740"/>
      <c r="Q20" s="548"/>
      <c r="R20" s="921"/>
      <c r="S20" s="740"/>
      <c r="T20" s="889"/>
      <c r="U20" s="921"/>
      <c r="V20" s="740"/>
    </row>
    <row r="21" spans="2:22" s="28" customFormat="1" ht="15" x14ac:dyDescent="0.25">
      <c r="B21" s="280" t="s">
        <v>76</v>
      </c>
      <c r="C21" s="547"/>
      <c r="D21" s="850"/>
      <c r="E21" s="546"/>
      <c r="F21" s="281"/>
      <c r="G21" s="850"/>
      <c r="H21" s="280"/>
      <c r="I21" s="547"/>
      <c r="J21" s="850"/>
      <c r="K21" s="546"/>
      <c r="L21" s="474"/>
      <c r="M21" s="850"/>
      <c r="N21" s="522"/>
      <c r="O21" s="523"/>
      <c r="P21" s="850"/>
      <c r="Q21" s="546"/>
      <c r="R21" s="930"/>
      <c r="S21" s="850"/>
      <c r="T21" s="931"/>
      <c r="U21" s="930"/>
      <c r="V21" s="850"/>
    </row>
    <row r="22" spans="2:22" s="27" customFormat="1" ht="14.25" x14ac:dyDescent="0.2">
      <c r="B22" s="284"/>
      <c r="C22" s="549"/>
      <c r="D22" s="740"/>
      <c r="E22" s="548"/>
      <c r="F22" s="285"/>
      <c r="G22" s="740"/>
      <c r="H22" s="284"/>
      <c r="I22" s="549"/>
      <c r="J22" s="740"/>
      <c r="K22" s="548"/>
      <c r="L22" s="477"/>
      <c r="M22" s="740"/>
      <c r="N22" s="524"/>
      <c r="O22" s="525"/>
      <c r="P22" s="740"/>
      <c r="Q22" s="548"/>
      <c r="R22" s="921"/>
      <c r="S22" s="740"/>
      <c r="T22" s="889"/>
      <c r="U22" s="921"/>
      <c r="V22" s="740"/>
    </row>
    <row r="23" spans="2:22" s="27" customFormat="1" ht="14.25" x14ac:dyDescent="0.2">
      <c r="B23" s="890" t="s">
        <v>400</v>
      </c>
      <c r="C23" s="292"/>
      <c r="D23" s="740">
        <v>6</v>
      </c>
      <c r="E23" s="291"/>
      <c r="F23" s="292"/>
      <c r="G23" s="740">
        <v>20.7</v>
      </c>
      <c r="H23" s="291"/>
      <c r="I23" s="292"/>
      <c r="J23" s="740">
        <v>-10.4</v>
      </c>
      <c r="K23" s="291"/>
      <c r="L23" s="292"/>
      <c r="M23" s="740">
        <v>5.3</v>
      </c>
      <c r="N23" s="520"/>
      <c r="O23" s="521"/>
      <c r="P23" s="740">
        <v>8.4</v>
      </c>
      <c r="Q23" s="541"/>
      <c r="R23" s="921"/>
      <c r="S23" s="740">
        <v>21.6</v>
      </c>
      <c r="T23" s="889"/>
      <c r="U23" s="921"/>
      <c r="V23" s="740">
        <v>30.2</v>
      </c>
    </row>
    <row r="24" spans="2:22" s="27" customFormat="1" ht="14.25" x14ac:dyDescent="0.2">
      <c r="B24" s="291" t="s">
        <v>36</v>
      </c>
      <c r="C24" s="292"/>
      <c r="D24" s="740">
        <v>6.2</v>
      </c>
      <c r="E24" s="291"/>
      <c r="F24" s="292"/>
      <c r="G24" s="740">
        <v>8.6999999999999993</v>
      </c>
      <c r="H24" s="291"/>
      <c r="I24" s="292"/>
      <c r="J24" s="740">
        <v>9.4</v>
      </c>
      <c r="K24" s="291"/>
      <c r="L24" s="292"/>
      <c r="M24" s="740">
        <v>1.9</v>
      </c>
      <c r="N24" s="520"/>
      <c r="O24" s="521"/>
      <c r="P24" s="740">
        <v>7</v>
      </c>
      <c r="Q24" s="541"/>
      <c r="R24" s="921"/>
      <c r="S24" s="740">
        <v>26.2</v>
      </c>
      <c r="T24" s="889"/>
      <c r="U24" s="921"/>
      <c r="V24" s="740">
        <v>29.4</v>
      </c>
    </row>
    <row r="25" spans="2:22" s="27" customFormat="1" ht="14.25" x14ac:dyDescent="0.2">
      <c r="B25" s="284"/>
      <c r="C25" s="549"/>
      <c r="D25" s="848"/>
      <c r="E25" s="548"/>
      <c r="F25" s="285"/>
      <c r="G25" s="848"/>
      <c r="H25" s="284"/>
      <c r="I25" s="549"/>
      <c r="J25" s="848"/>
      <c r="K25" s="548"/>
      <c r="L25" s="477"/>
      <c r="M25" s="848"/>
      <c r="N25" s="524"/>
      <c r="O25" s="525"/>
      <c r="P25" s="848"/>
      <c r="Q25" s="548"/>
      <c r="R25" s="932"/>
      <c r="S25" s="848"/>
      <c r="T25" s="889"/>
      <c r="U25" s="932"/>
      <c r="V25" s="848"/>
    </row>
    <row r="26" spans="2:22" s="26" customFormat="1" ht="15" x14ac:dyDescent="0.25">
      <c r="B26" s="555" t="s">
        <v>519</v>
      </c>
      <c r="C26" s="556"/>
      <c r="D26" s="849">
        <v>12.2</v>
      </c>
      <c r="E26" s="555"/>
      <c r="F26" s="304"/>
      <c r="G26" s="849">
        <v>29.4</v>
      </c>
      <c r="H26" s="303"/>
      <c r="I26" s="556"/>
      <c r="J26" s="849">
        <v>-1</v>
      </c>
      <c r="K26" s="555"/>
      <c r="L26" s="485"/>
      <c r="M26" s="849">
        <v>7.2</v>
      </c>
      <c r="N26" s="533"/>
      <c r="O26" s="534"/>
      <c r="P26" s="849">
        <v>15.4</v>
      </c>
      <c r="Q26" s="555"/>
      <c r="R26" s="934"/>
      <c r="S26" s="849">
        <v>47.8</v>
      </c>
      <c r="T26" s="925"/>
      <c r="U26" s="934"/>
      <c r="V26" s="849">
        <v>59.6</v>
      </c>
    </row>
    <row r="27" spans="2:22" s="26" customFormat="1" ht="15" x14ac:dyDescent="0.25">
      <c r="B27" s="306"/>
      <c r="C27" s="558"/>
      <c r="D27" s="851"/>
      <c r="E27" s="557"/>
      <c r="F27" s="307"/>
      <c r="G27" s="851"/>
      <c r="H27" s="306"/>
      <c r="I27" s="558"/>
      <c r="J27" s="851"/>
      <c r="K27" s="557"/>
      <c r="L27" s="486"/>
      <c r="M27" s="851"/>
      <c r="N27" s="535"/>
      <c r="O27" s="536"/>
      <c r="P27" s="851"/>
      <c r="Q27" s="557"/>
      <c r="R27" s="936"/>
      <c r="S27" s="851"/>
      <c r="T27" s="925"/>
      <c r="U27" s="936"/>
      <c r="V27" s="851"/>
    </row>
    <row r="28" spans="2:22" s="27" customFormat="1" ht="14.25" x14ac:dyDescent="0.2">
      <c r="B28" s="284"/>
      <c r="C28" s="549"/>
      <c r="D28" s="848"/>
      <c r="E28" s="548"/>
      <c r="F28" s="285"/>
      <c r="G28" s="848"/>
      <c r="H28" s="284"/>
      <c r="I28" s="549"/>
      <c r="J28" s="848"/>
      <c r="K28" s="548"/>
      <c r="L28" s="477"/>
      <c r="M28" s="848"/>
      <c r="N28" s="524"/>
      <c r="O28" s="525"/>
      <c r="P28" s="848"/>
      <c r="Q28" s="548"/>
      <c r="R28" s="932"/>
      <c r="S28" s="848"/>
      <c r="T28" s="889"/>
      <c r="U28" s="932"/>
      <c r="V28" s="848"/>
    </row>
    <row r="29" spans="2:22" s="26" customFormat="1" ht="15.75" thickBot="1" x14ac:dyDescent="0.3">
      <c r="B29" s="303" t="s">
        <v>401</v>
      </c>
      <c r="C29" s="559" t="s">
        <v>1</v>
      </c>
      <c r="D29" s="852">
        <v>39.1</v>
      </c>
      <c r="E29" s="555"/>
      <c r="F29" s="309" t="s">
        <v>1</v>
      </c>
      <c r="G29" s="852">
        <v>25.1</v>
      </c>
      <c r="H29" s="303"/>
      <c r="I29" s="559" t="s">
        <v>1</v>
      </c>
      <c r="J29" s="852">
        <v>60.1</v>
      </c>
      <c r="K29" s="555"/>
      <c r="L29" s="487" t="s">
        <v>1</v>
      </c>
      <c r="M29" s="852">
        <v>49.4</v>
      </c>
      <c r="N29" s="533"/>
      <c r="O29" s="537" t="s">
        <v>1</v>
      </c>
      <c r="P29" s="852">
        <v>39.1</v>
      </c>
      <c r="Q29" s="555"/>
      <c r="R29" s="937" t="s">
        <v>1</v>
      </c>
      <c r="S29" s="852">
        <v>173.7</v>
      </c>
      <c r="T29" s="925"/>
      <c r="U29" s="937" t="s">
        <v>1</v>
      </c>
      <c r="V29" s="852">
        <v>159.19999999999999</v>
      </c>
    </row>
    <row r="30" spans="2:22" ht="14.25" x14ac:dyDescent="0.2">
      <c r="B30" s="284"/>
      <c r="C30" s="549"/>
      <c r="D30" s="741"/>
      <c r="E30" s="548"/>
      <c r="F30" s="285"/>
      <c r="G30" s="741"/>
      <c r="H30" s="284"/>
      <c r="I30" s="549"/>
      <c r="J30" s="488"/>
      <c r="K30" s="548"/>
      <c r="L30" s="477"/>
      <c r="M30" s="488"/>
      <c r="N30" s="476"/>
      <c r="O30" s="477"/>
      <c r="P30" s="488"/>
      <c r="Q30" s="548"/>
      <c r="R30" s="921"/>
      <c r="S30" s="741"/>
      <c r="U30" s="921"/>
      <c r="V30" s="311"/>
    </row>
    <row r="31" spans="2:22" ht="14.25" x14ac:dyDescent="0.2">
      <c r="B31" s="284"/>
      <c r="C31" s="549"/>
      <c r="D31" s="488"/>
      <c r="E31" s="548"/>
      <c r="F31" s="285"/>
      <c r="G31" s="311"/>
      <c r="H31" s="284"/>
      <c r="I31" s="549"/>
      <c r="J31" s="488"/>
      <c r="K31" s="548"/>
      <c r="L31" s="477"/>
      <c r="M31" s="488"/>
      <c r="N31" s="476"/>
      <c r="O31" s="477"/>
      <c r="P31" s="488"/>
      <c r="Q31" s="548"/>
      <c r="R31" s="921"/>
      <c r="S31" s="741"/>
      <c r="U31" s="921"/>
      <c r="V31" s="311"/>
    </row>
    <row r="32" spans="2:22" ht="14.25" x14ac:dyDescent="0.2">
      <c r="B32" s="312" t="s">
        <v>130</v>
      </c>
      <c r="C32" s="490"/>
      <c r="D32" s="853">
        <v>0.11700000000000001</v>
      </c>
      <c r="E32" s="703"/>
      <c r="F32" s="313"/>
      <c r="G32" s="853">
        <v>0.38</v>
      </c>
      <c r="H32" s="312"/>
      <c r="I32" s="490"/>
      <c r="J32" s="853">
        <v>-0.17599999999999999</v>
      </c>
      <c r="K32" s="578"/>
      <c r="L32" s="490"/>
      <c r="M32" s="853">
        <v>9.4E-2</v>
      </c>
      <c r="N32" s="489"/>
      <c r="O32" s="490"/>
      <c r="P32" s="853">
        <v>0.154</v>
      </c>
      <c r="Q32" s="703"/>
      <c r="R32" s="939"/>
      <c r="S32" s="853">
        <v>9.8000000000000004E-2</v>
      </c>
      <c r="U32" s="939"/>
      <c r="V32" s="853">
        <v>0.13800000000000001</v>
      </c>
    </row>
    <row r="33" spans="2:22" ht="14.25" x14ac:dyDescent="0.2">
      <c r="B33" s="312" t="s">
        <v>135</v>
      </c>
      <c r="C33" s="490"/>
      <c r="D33" s="853">
        <v>0.121</v>
      </c>
      <c r="E33" s="703"/>
      <c r="F33" s="313"/>
      <c r="G33" s="853">
        <v>0.16</v>
      </c>
      <c r="H33" s="312"/>
      <c r="I33" s="490"/>
      <c r="J33" s="853">
        <v>0.159</v>
      </c>
      <c r="K33" s="578"/>
      <c r="L33" s="490"/>
      <c r="M33" s="853">
        <v>3.4000000000000002E-2</v>
      </c>
      <c r="N33" s="489"/>
      <c r="O33" s="490"/>
      <c r="P33" s="853">
        <v>0.128</v>
      </c>
      <c r="Q33" s="703"/>
      <c r="R33" s="939"/>
      <c r="S33" s="853">
        <v>0.11799999999999999</v>
      </c>
      <c r="U33" s="939"/>
      <c r="V33" s="853">
        <v>0.13400000000000001</v>
      </c>
    </row>
    <row r="34" spans="2:22" ht="15" thickBot="1" x14ac:dyDescent="0.25">
      <c r="B34" s="284"/>
      <c r="C34" s="977"/>
      <c r="D34" s="978">
        <v>0.23799999999999999</v>
      </c>
      <c r="E34" s="548"/>
      <c r="F34" s="977"/>
      <c r="G34" s="978">
        <v>0.54</v>
      </c>
      <c r="H34" s="284"/>
      <c r="I34" s="977"/>
      <c r="J34" s="978">
        <v>-1.7000000000000001E-2</v>
      </c>
      <c r="K34" s="548"/>
      <c r="L34" s="977"/>
      <c r="M34" s="978">
        <v>0.128</v>
      </c>
      <c r="N34" s="476"/>
      <c r="O34" s="977"/>
      <c r="P34" s="978">
        <v>0.28199999999999997</v>
      </c>
      <c r="Q34" s="548"/>
      <c r="R34" s="1050"/>
      <c r="S34" s="978">
        <v>0.216</v>
      </c>
      <c r="U34" s="1050"/>
      <c r="V34" s="978">
        <v>0.27200000000000002</v>
      </c>
    </row>
  </sheetData>
  <mergeCells count="2">
    <mergeCell ref="B1:V1"/>
    <mergeCell ref="B2:V2"/>
  </mergeCells>
  <phoneticPr fontId="17" type="noConversion"/>
  <pageMargins left="0.83" right="0.77" top="0.64" bottom="1" header="0.5" footer="0.32"/>
  <pageSetup scale="73" orientation="landscape" horizontalDpi="1200" verticalDpi="1200" r:id="rId1"/>
  <headerFooter alignWithMargins="0">
    <oddHeader>&amp;R&amp;G</oddHeader>
    <oddFooter>&amp;CPAGE 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5"/>
  <sheetViews>
    <sheetView zoomScale="90" zoomScaleNormal="90" zoomScaleSheetLayoutView="90" workbookViewId="0">
      <selection activeCell="A72" sqref="A72"/>
    </sheetView>
  </sheetViews>
  <sheetFormatPr defaultRowHeight="12.75" x14ac:dyDescent="0.2"/>
  <cols>
    <col min="1" max="1" width="6.7109375" style="19" customWidth="1"/>
    <col min="2" max="2" width="49.28515625" style="19" customWidth="1"/>
    <col min="3" max="3" width="3.140625" style="465" customWidth="1"/>
    <col min="4" max="4" width="9.5703125" style="465" customWidth="1"/>
    <col min="5" max="5" width="4.42578125" style="465" customWidth="1"/>
    <col min="6" max="6" width="3.140625" style="19" customWidth="1"/>
    <col min="7" max="7" width="9.5703125" style="19" customWidth="1"/>
    <col min="8" max="8" width="4.42578125" style="19" customWidth="1"/>
    <col min="9" max="9" width="3.140625" style="465" customWidth="1"/>
    <col min="10" max="10" width="9.5703125" style="465" customWidth="1"/>
    <col min="11" max="11" width="4.42578125" style="465" customWidth="1"/>
    <col min="12" max="12" width="3.140625" style="19" customWidth="1"/>
    <col min="13" max="13" width="9.5703125" style="19" customWidth="1"/>
    <col min="14" max="14" width="4.42578125" style="19" customWidth="1"/>
    <col min="15" max="15" width="3.140625" style="19" customWidth="1"/>
    <col min="16" max="16" width="9.5703125" style="19" customWidth="1"/>
    <col min="17" max="17" width="4.42578125" style="498" customWidth="1"/>
    <col min="18" max="18" width="3.42578125" style="137" customWidth="1"/>
    <col min="19" max="19" width="9.28515625" style="134" customWidth="1"/>
    <col min="20" max="20" width="4.7109375" style="498" customWidth="1"/>
    <col min="21" max="21" width="3.140625" style="137" customWidth="1"/>
    <col min="22" max="22" width="9.5703125" style="20" customWidth="1"/>
    <col min="23" max="16384" width="9.140625" style="19"/>
  </cols>
  <sheetData>
    <row r="1" spans="2:22" s="465" customFormat="1" ht="16.5" customHeight="1" x14ac:dyDescent="0.25">
      <c r="B1" s="1064" t="s">
        <v>325</v>
      </c>
      <c r="C1" s="1064"/>
      <c r="D1" s="1064"/>
      <c r="E1" s="1064"/>
      <c r="F1" s="1064"/>
      <c r="G1" s="1064"/>
      <c r="H1" s="1064"/>
      <c r="I1" s="1064"/>
      <c r="J1" s="1064"/>
      <c r="K1" s="1064"/>
      <c r="L1" s="1064"/>
      <c r="M1" s="1064"/>
      <c r="N1" s="1064"/>
      <c r="O1" s="1064"/>
      <c r="P1" s="1064"/>
      <c r="Q1" s="1064"/>
      <c r="R1" s="1064"/>
      <c r="S1" s="1064"/>
      <c r="T1" s="1064"/>
      <c r="U1" s="1064"/>
      <c r="V1" s="1064"/>
    </row>
    <row r="2" spans="2:22" s="18" customFormat="1" ht="16.5" customHeight="1" x14ac:dyDescent="0.25">
      <c r="B2" s="1065" t="s">
        <v>327</v>
      </c>
      <c r="C2" s="1065"/>
      <c r="D2" s="1065"/>
      <c r="E2" s="1065"/>
      <c r="F2" s="1065"/>
      <c r="G2" s="1065"/>
      <c r="H2" s="1065"/>
      <c r="I2" s="1065"/>
      <c r="J2" s="1065"/>
      <c r="K2" s="1065"/>
      <c r="L2" s="1065"/>
      <c r="M2" s="1065"/>
      <c r="N2" s="1065"/>
      <c r="O2" s="1065"/>
      <c r="P2" s="1065"/>
      <c r="Q2" s="1065"/>
      <c r="R2" s="1065"/>
      <c r="S2" s="1065"/>
      <c r="T2" s="1065"/>
      <c r="U2" s="1065"/>
      <c r="V2" s="1065"/>
    </row>
    <row r="3" spans="2:22" s="18" customFormat="1" ht="12.75" customHeight="1" x14ac:dyDescent="0.2">
      <c r="B3" s="315"/>
      <c r="C3" s="315"/>
      <c r="D3" s="315"/>
      <c r="E3" s="315"/>
      <c r="F3" s="315"/>
      <c r="G3" s="315"/>
      <c r="H3" s="315"/>
      <c r="I3" s="315"/>
      <c r="J3" s="315"/>
      <c r="K3" s="315"/>
      <c r="L3" s="315"/>
      <c r="M3" s="315"/>
      <c r="N3" s="315"/>
      <c r="O3" s="315"/>
      <c r="P3" s="315"/>
      <c r="Q3" s="1051"/>
      <c r="R3" s="1052"/>
      <c r="S3" s="1051"/>
      <c r="T3" s="130"/>
      <c r="U3" s="1052"/>
      <c r="V3" s="315"/>
    </row>
    <row r="4" spans="2:22" s="18" customFormat="1" ht="12.75" customHeight="1" x14ac:dyDescent="0.2">
      <c r="B4" s="273"/>
      <c r="C4" s="543"/>
      <c r="D4" s="543"/>
      <c r="E4" s="543"/>
      <c r="F4" s="273"/>
      <c r="G4" s="273"/>
      <c r="H4" s="273"/>
      <c r="I4" s="543"/>
      <c r="J4" s="543"/>
      <c r="K4" s="543"/>
      <c r="L4" s="273"/>
      <c r="M4" s="273"/>
      <c r="N4" s="273"/>
      <c r="O4" s="273"/>
      <c r="P4" s="273"/>
      <c r="Q4" s="911"/>
      <c r="R4" s="912"/>
      <c r="S4" s="911"/>
      <c r="T4" s="130"/>
      <c r="U4" s="912"/>
      <c r="V4" s="273"/>
    </row>
    <row r="5" spans="2:22" s="18" customFormat="1" ht="12.75" customHeight="1" x14ac:dyDescent="0.2">
      <c r="B5" s="273"/>
      <c r="C5" s="543"/>
      <c r="D5" s="543"/>
      <c r="E5" s="543"/>
      <c r="F5" s="274"/>
      <c r="G5" s="273"/>
      <c r="H5" s="273"/>
      <c r="I5" s="543"/>
      <c r="J5" s="543"/>
      <c r="K5" s="543"/>
      <c r="L5" s="274"/>
      <c r="M5" s="273"/>
      <c r="N5" s="273"/>
      <c r="O5" s="273"/>
      <c r="P5" s="273"/>
      <c r="Q5" s="911"/>
      <c r="R5" s="912"/>
      <c r="S5" s="911"/>
      <c r="T5" s="130"/>
      <c r="U5" s="912"/>
      <c r="V5" s="273"/>
    </row>
    <row r="6" spans="2:22" s="25" customFormat="1" ht="15" x14ac:dyDescent="0.25">
      <c r="B6" s="273"/>
      <c r="C6" s="544"/>
      <c r="D6" s="545" t="s">
        <v>79</v>
      </c>
      <c r="E6" s="543"/>
      <c r="F6" s="544"/>
      <c r="G6" s="545" t="s">
        <v>122</v>
      </c>
      <c r="H6" s="543"/>
      <c r="I6" s="544"/>
      <c r="J6" s="545" t="s">
        <v>121</v>
      </c>
      <c r="K6" s="543"/>
      <c r="L6" s="544"/>
      <c r="M6" s="545" t="s">
        <v>120</v>
      </c>
      <c r="N6" s="543"/>
      <c r="O6" s="544"/>
      <c r="P6" s="545" t="s">
        <v>79</v>
      </c>
      <c r="Q6" s="911"/>
      <c r="R6" s="913"/>
      <c r="S6" s="816" t="s">
        <v>78</v>
      </c>
      <c r="T6" s="914"/>
      <c r="U6" s="913"/>
      <c r="V6" s="784" t="s">
        <v>78</v>
      </c>
    </row>
    <row r="7" spans="2:22" s="25" customFormat="1" ht="15" x14ac:dyDescent="0.25">
      <c r="B7" s="273"/>
      <c r="C7" s="472"/>
      <c r="D7" s="277">
        <v>2014</v>
      </c>
      <c r="E7" s="543"/>
      <c r="F7" s="472"/>
      <c r="G7" s="277">
        <v>2014</v>
      </c>
      <c r="H7" s="543"/>
      <c r="I7" s="472"/>
      <c r="J7" s="277">
        <v>2014</v>
      </c>
      <c r="K7" s="543"/>
      <c r="L7" s="472"/>
      <c r="M7" s="277">
        <v>2014</v>
      </c>
      <c r="N7" s="543"/>
      <c r="O7" s="472"/>
      <c r="P7" s="277">
        <v>2013</v>
      </c>
      <c r="Q7" s="911"/>
      <c r="R7" s="915"/>
      <c r="S7" s="916">
        <v>2014</v>
      </c>
      <c r="T7" s="914"/>
      <c r="U7" s="915"/>
      <c r="V7" s="277">
        <v>2013</v>
      </c>
    </row>
    <row r="8" spans="2:22" s="18" customFormat="1" ht="14.25" x14ac:dyDescent="0.2">
      <c r="B8" s="273"/>
      <c r="C8" s="544"/>
      <c r="D8" s="543"/>
      <c r="E8" s="543"/>
      <c r="F8" s="274"/>
      <c r="G8" s="273"/>
      <c r="H8" s="273"/>
      <c r="I8" s="544"/>
      <c r="J8" s="543"/>
      <c r="K8" s="543"/>
      <c r="L8" s="471"/>
      <c r="M8" s="470"/>
      <c r="N8" s="470"/>
      <c r="O8" s="471"/>
      <c r="P8" s="470"/>
      <c r="Q8" s="911"/>
      <c r="R8" s="912"/>
      <c r="S8" s="911"/>
      <c r="T8" s="130"/>
      <c r="U8" s="912"/>
      <c r="V8" s="273"/>
    </row>
    <row r="9" spans="2:22" s="24" customFormat="1" ht="15.75" x14ac:dyDescent="0.25">
      <c r="B9" s="546" t="s">
        <v>395</v>
      </c>
      <c r="C9" s="547"/>
      <c r="D9" s="560"/>
      <c r="E9" s="546"/>
      <c r="F9" s="281"/>
      <c r="G9" s="316"/>
      <c r="H9" s="280"/>
      <c r="I9" s="547"/>
      <c r="J9" s="560"/>
      <c r="K9" s="546"/>
      <c r="L9" s="474"/>
      <c r="M9" s="491"/>
      <c r="N9" s="473"/>
      <c r="O9" s="474"/>
      <c r="P9" s="491"/>
      <c r="Q9" s="917"/>
      <c r="R9" s="918"/>
      <c r="S9" s="1053"/>
      <c r="T9" s="920"/>
      <c r="U9" s="918"/>
      <c r="V9" s="316"/>
    </row>
    <row r="10" spans="2:22" ht="14.25" x14ac:dyDescent="0.2">
      <c r="B10" s="284"/>
      <c r="C10" s="549"/>
      <c r="D10" s="552"/>
      <c r="E10" s="548"/>
      <c r="F10" s="285"/>
      <c r="G10" s="297"/>
      <c r="H10" s="284"/>
      <c r="I10" s="549"/>
      <c r="J10" s="552"/>
      <c r="K10" s="548"/>
      <c r="L10" s="477"/>
      <c r="M10" s="482"/>
      <c r="N10" s="476"/>
      <c r="O10" s="477"/>
      <c r="P10" s="482"/>
      <c r="Q10" s="903"/>
      <c r="R10" s="921"/>
      <c r="S10" s="922"/>
      <c r="U10" s="921"/>
      <c r="V10" s="297"/>
    </row>
    <row r="11" spans="2:22" s="26" customFormat="1" ht="14.25" x14ac:dyDescent="0.2">
      <c r="B11" s="288" t="s">
        <v>23</v>
      </c>
      <c r="C11" s="551" t="s">
        <v>1</v>
      </c>
      <c r="D11" s="740">
        <v>30.8</v>
      </c>
      <c r="E11" s="550"/>
      <c r="F11" s="551" t="s">
        <v>1</v>
      </c>
      <c r="G11" s="740">
        <v>31.4</v>
      </c>
      <c r="H11" s="550"/>
      <c r="I11" s="551" t="s">
        <v>1</v>
      </c>
      <c r="J11" s="740">
        <v>127.3</v>
      </c>
      <c r="K11" s="550"/>
      <c r="L11" s="551" t="s">
        <v>1</v>
      </c>
      <c r="M11" s="740">
        <v>49.9</v>
      </c>
      <c r="N11" s="550"/>
      <c r="O11" s="551" t="s">
        <v>1</v>
      </c>
      <c r="P11" s="740">
        <v>34</v>
      </c>
      <c r="Q11" s="923"/>
      <c r="R11" s="924" t="s">
        <v>1</v>
      </c>
      <c r="S11" s="740">
        <v>239.4</v>
      </c>
      <c r="T11" s="925"/>
      <c r="U11" s="924" t="s">
        <v>1</v>
      </c>
      <c r="V11" s="740">
        <v>209.9</v>
      </c>
    </row>
    <row r="12" spans="2:22" s="27" customFormat="1" ht="14.25" x14ac:dyDescent="0.2">
      <c r="B12" s="291" t="s">
        <v>33</v>
      </c>
      <c r="C12" s="292"/>
      <c r="D12" s="740">
        <v>-4.5</v>
      </c>
      <c r="E12" s="291"/>
      <c r="F12" s="292"/>
      <c r="G12" s="740">
        <v>-2.1</v>
      </c>
      <c r="H12" s="291"/>
      <c r="I12" s="292"/>
      <c r="J12" s="740">
        <v>-10</v>
      </c>
      <c r="K12" s="291"/>
      <c r="L12" s="292"/>
      <c r="M12" s="740">
        <v>-31.2</v>
      </c>
      <c r="N12" s="803"/>
      <c r="O12" s="542"/>
      <c r="P12" s="740">
        <v>0.3</v>
      </c>
      <c r="Q12" s="271"/>
      <c r="R12" s="921"/>
      <c r="S12" s="740">
        <v>-47.8</v>
      </c>
      <c r="T12" s="889"/>
      <c r="U12" s="921"/>
      <c r="V12" s="740">
        <v>-38.5</v>
      </c>
    </row>
    <row r="13" spans="2:22" s="27" customFormat="1" ht="14.25" x14ac:dyDescent="0.2">
      <c r="B13" s="284"/>
      <c r="C13" s="549"/>
      <c r="D13" s="848"/>
      <c r="E13" s="548"/>
      <c r="F13" s="528"/>
      <c r="G13" s="848"/>
      <c r="H13" s="548"/>
      <c r="I13" s="528"/>
      <c r="J13" s="848"/>
      <c r="K13" s="548"/>
      <c r="L13" s="528"/>
      <c r="M13" s="848"/>
      <c r="N13" s="548"/>
      <c r="O13" s="528"/>
      <c r="P13" s="848"/>
      <c r="Q13" s="903"/>
      <c r="R13" s="926"/>
      <c r="S13" s="848"/>
      <c r="T13" s="889"/>
      <c r="U13" s="926"/>
      <c r="V13" s="848"/>
    </row>
    <row r="14" spans="2:22" s="27" customFormat="1" ht="15" x14ac:dyDescent="0.25">
      <c r="B14" s="295" t="s">
        <v>25</v>
      </c>
      <c r="C14" s="561"/>
      <c r="D14" s="849">
        <v>26.3</v>
      </c>
      <c r="E14" s="655"/>
      <c r="F14" s="530"/>
      <c r="G14" s="849">
        <v>29.3</v>
      </c>
      <c r="H14" s="655"/>
      <c r="I14" s="530"/>
      <c r="J14" s="849">
        <v>117.3</v>
      </c>
      <c r="K14" s="655"/>
      <c r="L14" s="530"/>
      <c r="M14" s="849">
        <v>18.7</v>
      </c>
      <c r="N14" s="655"/>
      <c r="O14" s="530"/>
      <c r="P14" s="849">
        <v>34.299999999999997</v>
      </c>
      <c r="Q14" s="927"/>
      <c r="R14" s="928"/>
      <c r="S14" s="849">
        <v>191.6</v>
      </c>
      <c r="T14" s="889"/>
      <c r="U14" s="928"/>
      <c r="V14" s="849">
        <v>171.4</v>
      </c>
    </row>
    <row r="15" spans="2:22" s="27" customFormat="1" ht="14.25" x14ac:dyDescent="0.2">
      <c r="B15" s="284"/>
      <c r="C15" s="549"/>
      <c r="D15" s="740"/>
      <c r="E15" s="548"/>
      <c r="F15" s="549"/>
      <c r="G15" s="740"/>
      <c r="H15" s="548"/>
      <c r="I15" s="549"/>
      <c r="J15" s="740"/>
      <c r="K15" s="548"/>
      <c r="L15" s="549"/>
      <c r="M15" s="740"/>
      <c r="N15" s="548"/>
      <c r="O15" s="549"/>
      <c r="P15" s="740"/>
      <c r="Q15" s="903"/>
      <c r="R15" s="921"/>
      <c r="S15" s="740"/>
      <c r="T15" s="889"/>
      <c r="U15" s="921"/>
      <c r="V15" s="740"/>
    </row>
    <row r="16" spans="2:22" s="27" customFormat="1" ht="14.25" x14ac:dyDescent="0.2">
      <c r="B16" s="288" t="s">
        <v>34</v>
      </c>
      <c r="C16" s="553"/>
      <c r="D16" s="740">
        <v>23.8</v>
      </c>
      <c r="E16" s="550"/>
      <c r="F16" s="553"/>
      <c r="G16" s="740">
        <v>19.3</v>
      </c>
      <c r="H16" s="550"/>
      <c r="I16" s="553"/>
      <c r="J16" s="740">
        <v>-70</v>
      </c>
      <c r="K16" s="550"/>
      <c r="L16" s="553"/>
      <c r="M16" s="740">
        <v>4.4000000000000004</v>
      </c>
      <c r="N16" s="550"/>
      <c r="O16" s="553"/>
      <c r="P16" s="740">
        <v>28.2</v>
      </c>
      <c r="Q16" s="923"/>
      <c r="R16" s="924"/>
      <c r="S16" s="740">
        <v>-22.5</v>
      </c>
      <c r="T16" s="889"/>
      <c r="U16" s="924"/>
      <c r="V16" s="740">
        <v>27.8</v>
      </c>
    </row>
    <row r="17" spans="2:22" s="29" customFormat="1" ht="14.25" x14ac:dyDescent="0.2">
      <c r="B17" s="438" t="s">
        <v>286</v>
      </c>
      <c r="C17" s="292"/>
      <c r="D17" s="740">
        <v>-8.3000000000000007</v>
      </c>
      <c r="E17" s="803"/>
      <c r="F17" s="292"/>
      <c r="G17" s="740">
        <v>-8.6</v>
      </c>
      <c r="H17" s="291"/>
      <c r="I17" s="292"/>
      <c r="J17" s="740">
        <v>-0.2</v>
      </c>
      <c r="K17" s="291"/>
      <c r="L17" s="292"/>
      <c r="M17" s="740">
        <v>17.7</v>
      </c>
      <c r="N17" s="803"/>
      <c r="O17" s="542"/>
      <c r="P17" s="740">
        <v>-9.5</v>
      </c>
      <c r="Q17" s="271"/>
      <c r="R17" s="921"/>
      <c r="S17" s="740">
        <v>0.6</v>
      </c>
      <c r="T17" s="834"/>
      <c r="U17" s="921"/>
      <c r="V17" s="740">
        <v>3.9</v>
      </c>
    </row>
    <row r="18" spans="2:22" s="27" customFormat="1" ht="14.25" x14ac:dyDescent="0.2">
      <c r="B18" s="284"/>
      <c r="C18" s="549"/>
      <c r="D18" s="740"/>
      <c r="E18" s="548"/>
      <c r="F18" s="549"/>
      <c r="G18" s="740"/>
      <c r="H18" s="548"/>
      <c r="I18" s="549"/>
      <c r="J18" s="740"/>
      <c r="K18" s="548"/>
      <c r="L18" s="549"/>
      <c r="M18" s="740"/>
      <c r="N18" s="548"/>
      <c r="O18" s="549"/>
      <c r="P18" s="740"/>
      <c r="Q18" s="903"/>
      <c r="R18" s="921"/>
      <c r="S18" s="740"/>
      <c r="T18" s="889"/>
      <c r="U18" s="921"/>
      <c r="V18" s="740"/>
    </row>
    <row r="19" spans="2:22" s="27" customFormat="1" ht="15" x14ac:dyDescent="0.25">
      <c r="B19" s="295" t="s">
        <v>26</v>
      </c>
      <c r="C19" s="554" t="s">
        <v>1</v>
      </c>
      <c r="D19" s="849">
        <v>41.8</v>
      </c>
      <c r="E19" s="655"/>
      <c r="F19" s="554" t="s">
        <v>1</v>
      </c>
      <c r="G19" s="849">
        <v>40</v>
      </c>
      <c r="H19" s="655"/>
      <c r="I19" s="554" t="s">
        <v>1</v>
      </c>
      <c r="J19" s="849">
        <v>47.1</v>
      </c>
      <c r="K19" s="655"/>
      <c r="L19" s="554" t="s">
        <v>1</v>
      </c>
      <c r="M19" s="849">
        <v>40.799999999999997</v>
      </c>
      <c r="N19" s="655"/>
      <c r="O19" s="554" t="s">
        <v>1</v>
      </c>
      <c r="P19" s="849">
        <v>53</v>
      </c>
      <c r="Q19" s="927"/>
      <c r="R19" s="929" t="s">
        <v>1</v>
      </c>
      <c r="S19" s="849">
        <v>169.7</v>
      </c>
      <c r="T19" s="889"/>
      <c r="U19" s="929" t="s">
        <v>1</v>
      </c>
      <c r="V19" s="849">
        <v>203.1</v>
      </c>
    </row>
    <row r="20" spans="2:22" s="27" customFormat="1" ht="14.25" x14ac:dyDescent="0.2">
      <c r="B20" s="284"/>
      <c r="C20" s="549"/>
      <c r="D20" s="740"/>
      <c r="E20" s="548"/>
      <c r="F20" s="549"/>
      <c r="G20" s="740"/>
      <c r="H20" s="548"/>
      <c r="I20" s="549"/>
      <c r="J20" s="740"/>
      <c r="K20" s="548"/>
      <c r="L20" s="549"/>
      <c r="M20" s="740"/>
      <c r="N20" s="548"/>
      <c r="O20" s="549"/>
      <c r="P20" s="740"/>
      <c r="Q20" s="903"/>
      <c r="R20" s="921"/>
      <c r="S20" s="740"/>
      <c r="T20" s="889"/>
      <c r="U20" s="921"/>
      <c r="V20" s="740"/>
    </row>
    <row r="21" spans="2:22" s="28" customFormat="1" ht="15" x14ac:dyDescent="0.25">
      <c r="B21" s="280" t="s">
        <v>76</v>
      </c>
      <c r="C21" s="547"/>
      <c r="D21" s="850"/>
      <c r="E21" s="546"/>
      <c r="F21" s="547"/>
      <c r="G21" s="850"/>
      <c r="H21" s="546"/>
      <c r="I21" s="547"/>
      <c r="J21" s="850"/>
      <c r="K21" s="546"/>
      <c r="L21" s="547"/>
      <c r="M21" s="850"/>
      <c r="N21" s="546"/>
      <c r="O21" s="547"/>
      <c r="P21" s="850"/>
      <c r="Q21" s="917"/>
      <c r="R21" s="930"/>
      <c r="S21" s="850"/>
      <c r="T21" s="931"/>
      <c r="U21" s="930"/>
      <c r="V21" s="850"/>
    </row>
    <row r="22" spans="2:22" s="27" customFormat="1" ht="14.25" x14ac:dyDescent="0.2">
      <c r="B22" s="284"/>
      <c r="C22" s="549"/>
      <c r="D22" s="740"/>
      <c r="E22" s="548"/>
      <c r="F22" s="549"/>
      <c r="G22" s="740"/>
      <c r="H22" s="548"/>
      <c r="I22" s="549"/>
      <c r="J22" s="740"/>
      <c r="K22" s="548"/>
      <c r="L22" s="549"/>
      <c r="M22" s="740"/>
      <c r="N22" s="548"/>
      <c r="O22" s="549"/>
      <c r="P22" s="740"/>
      <c r="Q22" s="903"/>
      <c r="R22" s="921"/>
      <c r="S22" s="740"/>
      <c r="T22" s="889"/>
      <c r="U22" s="921"/>
      <c r="V22" s="740"/>
    </row>
    <row r="23" spans="2:22" s="27" customFormat="1" ht="14.25" x14ac:dyDescent="0.2">
      <c r="B23" s="890" t="s">
        <v>554</v>
      </c>
      <c r="C23" s="292"/>
      <c r="D23" s="740">
        <v>-2.7</v>
      </c>
      <c r="E23" s="291"/>
      <c r="F23" s="292"/>
      <c r="G23" s="740">
        <v>6.7</v>
      </c>
      <c r="H23" s="291"/>
      <c r="I23" s="292"/>
      <c r="J23" s="740">
        <v>12.6</v>
      </c>
      <c r="K23" s="291"/>
      <c r="L23" s="292"/>
      <c r="M23" s="740">
        <v>25.3</v>
      </c>
      <c r="N23" s="803"/>
      <c r="O23" s="542"/>
      <c r="P23" s="740">
        <v>9.1</v>
      </c>
      <c r="Q23" s="271"/>
      <c r="R23" s="921"/>
      <c r="S23" s="740">
        <v>41.9</v>
      </c>
      <c r="T23" s="889"/>
      <c r="U23" s="921"/>
      <c r="V23" s="740">
        <v>53.9</v>
      </c>
    </row>
    <row r="24" spans="2:22" s="27" customFormat="1" ht="14.25" x14ac:dyDescent="0.2">
      <c r="B24" s="291" t="s">
        <v>36</v>
      </c>
      <c r="C24" s="292"/>
      <c r="D24" s="740">
        <v>14.6</v>
      </c>
      <c r="E24" s="291"/>
      <c r="F24" s="292"/>
      <c r="G24" s="740">
        <v>13.4</v>
      </c>
      <c r="H24" s="291"/>
      <c r="I24" s="292"/>
      <c r="J24" s="740">
        <v>14.2</v>
      </c>
      <c r="K24" s="291"/>
      <c r="L24" s="292"/>
      <c r="M24" s="740">
        <v>10.199999999999999</v>
      </c>
      <c r="N24" s="803"/>
      <c r="O24" s="542"/>
      <c r="P24" s="740">
        <v>15</v>
      </c>
      <c r="Q24" s="271"/>
      <c r="R24" s="921"/>
      <c r="S24" s="740">
        <v>52.4</v>
      </c>
      <c r="T24" s="889"/>
      <c r="U24" s="921"/>
      <c r="V24" s="740">
        <v>56.2</v>
      </c>
    </row>
    <row r="25" spans="2:22" s="27" customFormat="1" ht="14.25" x14ac:dyDescent="0.2">
      <c r="B25" s="284"/>
      <c r="C25" s="549"/>
      <c r="D25" s="848"/>
      <c r="E25" s="548"/>
      <c r="F25" s="549"/>
      <c r="G25" s="848"/>
      <c r="H25" s="548"/>
      <c r="I25" s="549"/>
      <c r="J25" s="848"/>
      <c r="K25" s="548"/>
      <c r="L25" s="549"/>
      <c r="M25" s="848"/>
      <c r="N25" s="548"/>
      <c r="O25" s="549"/>
      <c r="P25" s="848"/>
      <c r="Q25" s="903"/>
      <c r="R25" s="932"/>
      <c r="S25" s="848"/>
      <c r="T25" s="889"/>
      <c r="U25" s="932"/>
      <c r="V25" s="848"/>
    </row>
    <row r="26" spans="2:22" s="26" customFormat="1" ht="15" x14ac:dyDescent="0.25">
      <c r="B26" s="303" t="s">
        <v>555</v>
      </c>
      <c r="C26" s="556"/>
      <c r="D26" s="849">
        <v>11.9</v>
      </c>
      <c r="E26" s="555"/>
      <c r="F26" s="556"/>
      <c r="G26" s="849">
        <v>20.100000000000001</v>
      </c>
      <c r="H26" s="555"/>
      <c r="I26" s="556"/>
      <c r="J26" s="849">
        <v>26.8</v>
      </c>
      <c r="K26" s="555"/>
      <c r="L26" s="556"/>
      <c r="M26" s="849">
        <v>35.5</v>
      </c>
      <c r="N26" s="555"/>
      <c r="O26" s="556"/>
      <c r="P26" s="849">
        <v>24.1</v>
      </c>
      <c r="Q26" s="933"/>
      <c r="R26" s="934"/>
      <c r="S26" s="849">
        <v>94.3</v>
      </c>
      <c r="T26" s="925"/>
      <c r="U26" s="934"/>
      <c r="V26" s="849">
        <v>110.1</v>
      </c>
    </row>
    <row r="27" spans="2:22" s="26" customFormat="1" ht="15" x14ac:dyDescent="0.25">
      <c r="B27" s="306"/>
      <c r="C27" s="558"/>
      <c r="D27" s="851"/>
      <c r="E27" s="557"/>
      <c r="F27" s="558"/>
      <c r="G27" s="851"/>
      <c r="H27" s="557"/>
      <c r="I27" s="558"/>
      <c r="J27" s="851"/>
      <c r="K27" s="557"/>
      <c r="L27" s="558"/>
      <c r="M27" s="851"/>
      <c r="N27" s="557"/>
      <c r="O27" s="558"/>
      <c r="P27" s="851"/>
      <c r="Q27" s="935"/>
      <c r="R27" s="936"/>
      <c r="S27" s="851"/>
      <c r="T27" s="925"/>
      <c r="U27" s="936"/>
      <c r="V27" s="851"/>
    </row>
    <row r="28" spans="2:22" s="27" customFormat="1" ht="14.25" x14ac:dyDescent="0.2">
      <c r="B28" s="284"/>
      <c r="C28" s="549"/>
      <c r="D28" s="848"/>
      <c r="E28" s="548"/>
      <c r="F28" s="549"/>
      <c r="G28" s="848"/>
      <c r="H28" s="548"/>
      <c r="I28" s="549"/>
      <c r="J28" s="848"/>
      <c r="K28" s="548"/>
      <c r="L28" s="549"/>
      <c r="M28" s="848"/>
      <c r="N28" s="548"/>
      <c r="O28" s="549"/>
      <c r="P28" s="848"/>
      <c r="Q28" s="903"/>
      <c r="R28" s="932"/>
      <c r="S28" s="848"/>
      <c r="T28" s="889"/>
      <c r="U28" s="932"/>
      <c r="V28" s="848"/>
    </row>
    <row r="29" spans="2:22" s="26" customFormat="1" ht="15.75" thickBot="1" x14ac:dyDescent="0.3">
      <c r="B29" s="555" t="s">
        <v>401</v>
      </c>
      <c r="C29" s="559" t="s">
        <v>1</v>
      </c>
      <c r="D29" s="852">
        <v>29.9</v>
      </c>
      <c r="E29" s="555"/>
      <c r="F29" s="559" t="s">
        <v>1</v>
      </c>
      <c r="G29" s="852">
        <v>19.899999999999999</v>
      </c>
      <c r="H29" s="555"/>
      <c r="I29" s="559" t="s">
        <v>1</v>
      </c>
      <c r="J29" s="852">
        <v>20.3</v>
      </c>
      <c r="K29" s="555"/>
      <c r="L29" s="559" t="s">
        <v>1</v>
      </c>
      <c r="M29" s="852">
        <v>5.3</v>
      </c>
      <c r="N29" s="555"/>
      <c r="O29" s="559" t="s">
        <v>1</v>
      </c>
      <c r="P29" s="852">
        <v>28.9</v>
      </c>
      <c r="Q29" s="933"/>
      <c r="R29" s="937" t="s">
        <v>1</v>
      </c>
      <c r="S29" s="852">
        <v>75.400000000000006</v>
      </c>
      <c r="T29" s="925"/>
      <c r="U29" s="937" t="s">
        <v>1</v>
      </c>
      <c r="V29" s="852">
        <v>93</v>
      </c>
    </row>
    <row r="30" spans="2:22" ht="14.25" x14ac:dyDescent="0.2">
      <c r="B30" s="284"/>
      <c r="C30" s="549"/>
      <c r="D30" s="741"/>
      <c r="E30" s="548"/>
      <c r="F30" s="549"/>
      <c r="G30" s="741"/>
      <c r="H30" s="548"/>
      <c r="I30" s="549"/>
      <c r="J30" s="488"/>
      <c r="K30" s="548"/>
      <c r="L30" s="549"/>
      <c r="M30" s="488"/>
      <c r="N30" s="548"/>
      <c r="O30" s="549"/>
      <c r="P30" s="488"/>
      <c r="Q30" s="903"/>
      <c r="R30" s="921"/>
      <c r="S30" s="741"/>
      <c r="U30" s="921"/>
      <c r="V30" s="488"/>
    </row>
    <row r="31" spans="2:22" ht="14.25" x14ac:dyDescent="0.2">
      <c r="B31" s="284"/>
      <c r="C31" s="549"/>
      <c r="D31" s="488"/>
      <c r="E31" s="548"/>
      <c r="F31" s="549"/>
      <c r="G31" s="488"/>
      <c r="H31" s="548"/>
      <c r="I31" s="549"/>
      <c r="J31" s="488"/>
      <c r="K31" s="548"/>
      <c r="L31" s="549"/>
      <c r="M31" s="488"/>
      <c r="N31" s="548"/>
      <c r="O31" s="549"/>
      <c r="P31" s="488"/>
      <c r="Q31" s="903"/>
      <c r="R31" s="921"/>
      <c r="S31" s="741"/>
      <c r="U31" s="921"/>
      <c r="V31" s="488"/>
    </row>
    <row r="32" spans="2:22" ht="14.25" x14ac:dyDescent="0.2">
      <c r="B32" s="312" t="s">
        <v>130</v>
      </c>
      <c r="C32" s="490"/>
      <c r="D32" s="853">
        <v>-6.5000000000000002E-2</v>
      </c>
      <c r="E32" s="703"/>
      <c r="F32" s="490"/>
      <c r="G32" s="853">
        <v>0.16800000000000001</v>
      </c>
      <c r="H32" s="703"/>
      <c r="I32" s="490"/>
      <c r="J32" s="853">
        <v>0.26800000000000002</v>
      </c>
      <c r="K32" s="703"/>
      <c r="L32" s="490"/>
      <c r="M32" s="853">
        <v>0.62</v>
      </c>
      <c r="N32" s="703"/>
      <c r="O32" s="490"/>
      <c r="P32" s="853">
        <v>0.17199999999999999</v>
      </c>
      <c r="Q32" s="938"/>
      <c r="R32" s="939"/>
      <c r="S32" s="853">
        <v>0.247</v>
      </c>
      <c r="U32" s="939"/>
      <c r="V32" s="853">
        <v>0.26500000000000001</v>
      </c>
    </row>
    <row r="33" spans="2:22" ht="14.25" x14ac:dyDescent="0.2">
      <c r="B33" s="312" t="s">
        <v>135</v>
      </c>
      <c r="C33" s="490"/>
      <c r="D33" s="853">
        <v>0.34899999999999998</v>
      </c>
      <c r="E33" s="703"/>
      <c r="F33" s="490"/>
      <c r="G33" s="853">
        <v>0.33500000000000002</v>
      </c>
      <c r="H33" s="703"/>
      <c r="I33" s="490"/>
      <c r="J33" s="853">
        <v>0.30099999999999999</v>
      </c>
      <c r="K33" s="703"/>
      <c r="L33" s="490"/>
      <c r="M33" s="853">
        <v>0.25</v>
      </c>
      <c r="N33" s="703"/>
      <c r="O33" s="490"/>
      <c r="P33" s="853">
        <v>0.28299999999999997</v>
      </c>
      <c r="Q33" s="938"/>
      <c r="R33" s="939"/>
      <c r="S33" s="853">
        <v>0.309</v>
      </c>
      <c r="U33" s="939"/>
      <c r="V33" s="853">
        <v>0.27700000000000002</v>
      </c>
    </row>
    <row r="34" spans="2:22" ht="15" thickBot="1" x14ac:dyDescent="0.25">
      <c r="B34" s="284"/>
      <c r="C34" s="977"/>
      <c r="D34" s="978">
        <v>0.28399999999999997</v>
      </c>
      <c r="E34" s="548"/>
      <c r="F34" s="977"/>
      <c r="G34" s="978">
        <v>0.503</v>
      </c>
      <c r="H34" s="548"/>
      <c r="I34" s="977"/>
      <c r="J34" s="978">
        <v>0.56899999999999995</v>
      </c>
      <c r="K34" s="548"/>
      <c r="L34" s="977"/>
      <c r="M34" s="978">
        <v>0.87</v>
      </c>
      <c r="N34" s="548"/>
      <c r="O34" s="977"/>
      <c r="P34" s="978">
        <v>0.45500000000000002</v>
      </c>
      <c r="Q34" s="903"/>
      <c r="R34" s="1054"/>
      <c r="S34" s="978">
        <v>0.55600000000000005</v>
      </c>
      <c r="U34" s="1050"/>
      <c r="V34" s="978">
        <v>0.54200000000000004</v>
      </c>
    </row>
    <row r="35" spans="2:22" x14ac:dyDescent="0.2">
      <c r="V35" s="134"/>
    </row>
  </sheetData>
  <mergeCells count="2">
    <mergeCell ref="B1:V1"/>
    <mergeCell ref="B2:V2"/>
  </mergeCells>
  <phoneticPr fontId="17" type="noConversion"/>
  <pageMargins left="0.83" right="0.77" top="0.64" bottom="1" header="0.5" footer="0.33"/>
  <pageSetup scale="73" orientation="landscape" horizontalDpi="1200" verticalDpi="1200" r:id="rId1"/>
  <headerFooter alignWithMargins="0">
    <oddHeader>&amp;R&amp;G</oddHeader>
    <oddFooter>&amp;CPAGE 8</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7"/>
  <sheetViews>
    <sheetView zoomScale="90" zoomScaleNormal="90" zoomScaleSheetLayoutView="90" workbookViewId="0">
      <selection activeCell="A72" sqref="A72"/>
    </sheetView>
  </sheetViews>
  <sheetFormatPr defaultRowHeight="12.75" x14ac:dyDescent="0.2"/>
  <cols>
    <col min="1" max="1" width="6.7109375" style="19" customWidth="1"/>
    <col min="2" max="2" width="49.28515625" style="19" customWidth="1"/>
    <col min="3" max="3" width="3.140625" style="465" customWidth="1"/>
    <col min="4" max="4" width="9.5703125" style="465" customWidth="1"/>
    <col min="5" max="5" width="4.42578125" style="465" customWidth="1"/>
    <col min="6" max="6" width="3.140625" style="71" customWidth="1"/>
    <col min="7" max="7" width="9.5703125" style="20" customWidth="1"/>
    <col min="8" max="8" width="4.42578125" style="19" customWidth="1"/>
    <col min="9" max="9" width="3.140625" style="465" customWidth="1"/>
    <col min="10" max="10" width="9.5703125" style="465" customWidth="1"/>
    <col min="11" max="11" width="4.42578125" style="465" customWidth="1"/>
    <col min="12" max="12" width="3.140625" style="71" customWidth="1"/>
    <col min="13" max="13" width="9.5703125" style="20" customWidth="1"/>
    <col min="14" max="14" width="4.42578125" style="19" customWidth="1"/>
    <col min="15" max="15" width="3.140625" style="71" customWidth="1"/>
    <col min="16" max="16" width="9.5703125" style="20" customWidth="1"/>
    <col min="17" max="17" width="4.42578125" style="498" customWidth="1"/>
    <col min="18" max="18" width="3.28515625" style="137" customWidth="1"/>
    <col min="19" max="19" width="9" style="134" customWidth="1"/>
    <col min="20" max="20" width="4.7109375" style="498" customWidth="1"/>
    <col min="21" max="21" width="3.140625" style="22" customWidth="1"/>
    <col min="22" max="22" width="9.5703125" style="20" customWidth="1"/>
    <col min="23" max="16384" width="9.140625" style="19"/>
  </cols>
  <sheetData>
    <row r="1" spans="2:22" s="465" customFormat="1" ht="16.5" customHeight="1" x14ac:dyDescent="0.25">
      <c r="B1" s="1064" t="s">
        <v>325</v>
      </c>
      <c r="C1" s="1064"/>
      <c r="D1" s="1064"/>
      <c r="E1" s="1064"/>
      <c r="F1" s="1064"/>
      <c r="G1" s="1064"/>
      <c r="H1" s="1064"/>
      <c r="I1" s="1064"/>
      <c r="J1" s="1064"/>
      <c r="K1" s="1064"/>
      <c r="L1" s="1064"/>
      <c r="M1" s="1064"/>
      <c r="N1" s="1064"/>
      <c r="O1" s="1064"/>
      <c r="P1" s="1064"/>
      <c r="Q1" s="1064"/>
      <c r="R1" s="1064"/>
      <c r="S1" s="1064"/>
      <c r="T1" s="1064"/>
      <c r="U1" s="1064"/>
      <c r="V1" s="1064"/>
    </row>
    <row r="2" spans="2:22" s="18" customFormat="1" ht="16.5" customHeight="1" x14ac:dyDescent="0.25">
      <c r="B2" s="1065" t="s">
        <v>45</v>
      </c>
      <c r="C2" s="1065"/>
      <c r="D2" s="1065"/>
      <c r="E2" s="1065"/>
      <c r="F2" s="1065"/>
      <c r="G2" s="1065"/>
      <c r="H2" s="1065"/>
      <c r="I2" s="1065"/>
      <c r="J2" s="1065"/>
      <c r="K2" s="1065"/>
      <c r="L2" s="1065"/>
      <c r="M2" s="1065"/>
      <c r="N2" s="1065"/>
      <c r="O2" s="1065"/>
      <c r="P2" s="1065"/>
      <c r="Q2" s="1065"/>
      <c r="R2" s="1065"/>
      <c r="S2" s="1065"/>
      <c r="T2" s="1065"/>
      <c r="U2" s="1065"/>
      <c r="V2" s="1065"/>
    </row>
    <row r="3" spans="2:22" s="18" customFormat="1" ht="12.75" customHeight="1" x14ac:dyDescent="0.2">
      <c r="B3" s="43"/>
      <c r="C3" s="43"/>
      <c r="D3" s="43"/>
      <c r="E3" s="43"/>
      <c r="F3" s="69"/>
      <c r="G3" s="17"/>
      <c r="H3" s="43"/>
      <c r="I3" s="43"/>
      <c r="J3" s="43"/>
      <c r="K3" s="43"/>
      <c r="L3" s="69"/>
      <c r="M3" s="17"/>
      <c r="N3" s="43"/>
      <c r="O3" s="69"/>
      <c r="P3" s="17"/>
      <c r="Q3" s="908"/>
      <c r="R3" s="909"/>
      <c r="S3" s="910"/>
      <c r="T3" s="130"/>
      <c r="U3" s="72"/>
      <c r="V3" s="17"/>
    </row>
    <row r="4" spans="2:22" s="18" customFormat="1" ht="12.75" customHeight="1" x14ac:dyDescent="0.2">
      <c r="F4" s="70"/>
      <c r="L4" s="70"/>
      <c r="O4" s="70"/>
      <c r="Q4" s="130"/>
      <c r="R4" s="1049"/>
      <c r="S4" s="130"/>
      <c r="T4" s="130"/>
      <c r="U4" s="73"/>
    </row>
    <row r="5" spans="2:22" s="18" customFormat="1" ht="12.75" customHeight="1" x14ac:dyDescent="0.2">
      <c r="F5" s="70"/>
      <c r="L5" s="70"/>
      <c r="O5" s="70"/>
      <c r="Q5" s="130"/>
      <c r="R5" s="1049"/>
      <c r="S5" s="130"/>
      <c r="T5" s="130"/>
      <c r="U5" s="73"/>
    </row>
    <row r="6" spans="2:22" s="25" customFormat="1" ht="15" x14ac:dyDescent="0.25">
      <c r="B6" s="273"/>
      <c r="C6" s="544"/>
      <c r="D6" s="545" t="s">
        <v>79</v>
      </c>
      <c r="E6" s="543"/>
      <c r="F6" s="544"/>
      <c r="G6" s="545" t="s">
        <v>122</v>
      </c>
      <c r="H6" s="543"/>
      <c r="I6" s="544"/>
      <c r="J6" s="545" t="s">
        <v>121</v>
      </c>
      <c r="K6" s="543"/>
      <c r="L6" s="544"/>
      <c r="M6" s="545" t="s">
        <v>120</v>
      </c>
      <c r="N6" s="543"/>
      <c r="O6" s="544"/>
      <c r="P6" s="545" t="s">
        <v>79</v>
      </c>
      <c r="Q6" s="911"/>
      <c r="R6" s="913"/>
      <c r="S6" s="816" t="s">
        <v>78</v>
      </c>
      <c r="T6" s="914"/>
      <c r="U6" s="275"/>
      <c r="V6" s="784" t="s">
        <v>78</v>
      </c>
    </row>
    <row r="7" spans="2:22" s="25" customFormat="1" ht="15" x14ac:dyDescent="0.25">
      <c r="B7" s="273"/>
      <c r="C7" s="472"/>
      <c r="D7" s="277">
        <v>2014</v>
      </c>
      <c r="E7" s="543"/>
      <c r="F7" s="472"/>
      <c r="G7" s="277">
        <v>2014</v>
      </c>
      <c r="H7" s="543"/>
      <c r="I7" s="472"/>
      <c r="J7" s="277">
        <v>2014</v>
      </c>
      <c r="K7" s="543"/>
      <c r="L7" s="472"/>
      <c r="M7" s="277">
        <v>2014</v>
      </c>
      <c r="N7" s="543"/>
      <c r="O7" s="472"/>
      <c r="P7" s="277">
        <v>2013</v>
      </c>
      <c r="Q7" s="911"/>
      <c r="R7" s="915"/>
      <c r="S7" s="916">
        <v>2014</v>
      </c>
      <c r="T7" s="914"/>
      <c r="U7" s="278"/>
      <c r="V7" s="277">
        <v>2013</v>
      </c>
    </row>
    <row r="8" spans="2:22" s="25" customFormat="1" ht="14.25" x14ac:dyDescent="0.2">
      <c r="B8" s="273"/>
      <c r="C8" s="544"/>
      <c r="D8" s="543"/>
      <c r="E8" s="543"/>
      <c r="F8" s="274"/>
      <c r="G8" s="273"/>
      <c r="H8" s="273"/>
      <c r="I8" s="544"/>
      <c r="J8" s="543"/>
      <c r="K8" s="543"/>
      <c r="L8" s="471"/>
      <c r="M8" s="470"/>
      <c r="N8" s="470"/>
      <c r="O8" s="471"/>
      <c r="P8" s="470"/>
      <c r="Q8" s="911"/>
      <c r="R8" s="912"/>
      <c r="S8" s="911"/>
      <c r="T8" s="914"/>
      <c r="U8" s="279"/>
      <c r="V8" s="273"/>
    </row>
    <row r="9" spans="2:22" s="24" customFormat="1" ht="15.75" x14ac:dyDescent="0.25">
      <c r="B9" s="546" t="s">
        <v>235</v>
      </c>
      <c r="C9" s="547"/>
      <c r="D9" s="560"/>
      <c r="E9" s="546"/>
      <c r="F9" s="281"/>
      <c r="G9" s="316"/>
      <c r="H9" s="280"/>
      <c r="I9" s="547"/>
      <c r="J9" s="560"/>
      <c r="K9" s="546"/>
      <c r="L9" s="474"/>
      <c r="M9" s="491"/>
      <c r="N9" s="473"/>
      <c r="O9" s="474"/>
      <c r="P9" s="491"/>
      <c r="Q9" s="917"/>
      <c r="R9" s="918"/>
      <c r="S9" s="1053"/>
      <c r="T9" s="920"/>
      <c r="U9" s="283"/>
      <c r="V9" s="316"/>
    </row>
    <row r="10" spans="2:22" ht="14.25" x14ac:dyDescent="0.2">
      <c r="B10" s="284"/>
      <c r="C10" s="549"/>
      <c r="D10" s="552"/>
      <c r="E10" s="548"/>
      <c r="F10" s="285"/>
      <c r="G10" s="297"/>
      <c r="H10" s="284"/>
      <c r="I10" s="549"/>
      <c r="J10" s="552"/>
      <c r="K10" s="548"/>
      <c r="L10" s="477"/>
      <c r="M10" s="482"/>
      <c r="N10" s="476"/>
      <c r="O10" s="477"/>
      <c r="P10" s="482"/>
      <c r="Q10" s="903"/>
      <c r="R10" s="921"/>
      <c r="S10" s="922"/>
      <c r="U10" s="287"/>
      <c r="V10" s="297"/>
    </row>
    <row r="11" spans="2:22" s="26" customFormat="1" ht="14.25" x14ac:dyDescent="0.2">
      <c r="B11" s="288" t="s">
        <v>23</v>
      </c>
      <c r="C11" s="551" t="s">
        <v>1</v>
      </c>
      <c r="D11" s="740">
        <v>8.1999999999999993</v>
      </c>
      <c r="E11" s="550"/>
      <c r="F11" s="551" t="s">
        <v>1</v>
      </c>
      <c r="G11" s="740">
        <v>10.9</v>
      </c>
      <c r="H11" s="550"/>
      <c r="I11" s="551" t="s">
        <v>1</v>
      </c>
      <c r="J11" s="740">
        <v>21.9</v>
      </c>
      <c r="K11" s="550"/>
      <c r="L11" s="551" t="s">
        <v>1</v>
      </c>
      <c r="M11" s="740">
        <v>26.7</v>
      </c>
      <c r="N11" s="550"/>
      <c r="O11" s="551" t="s">
        <v>1</v>
      </c>
      <c r="P11" s="740">
        <v>10.6</v>
      </c>
      <c r="Q11" s="923"/>
      <c r="R11" s="924" t="s">
        <v>1</v>
      </c>
      <c r="S11" s="740">
        <v>67.7</v>
      </c>
      <c r="T11" s="925"/>
      <c r="U11" s="290" t="s">
        <v>1</v>
      </c>
      <c r="V11" s="740">
        <v>63</v>
      </c>
    </row>
    <row r="12" spans="2:22" s="26" customFormat="1" ht="14.25" x14ac:dyDescent="0.2">
      <c r="B12" s="291" t="s">
        <v>33</v>
      </c>
      <c r="C12" s="292"/>
      <c r="D12" s="740">
        <v>-0.3</v>
      </c>
      <c r="E12" s="291"/>
      <c r="F12" s="292"/>
      <c r="G12" s="740">
        <v>0.1</v>
      </c>
      <c r="H12" s="291"/>
      <c r="I12" s="292"/>
      <c r="J12" s="740">
        <v>0</v>
      </c>
      <c r="K12" s="291"/>
      <c r="L12" s="292"/>
      <c r="M12" s="740">
        <v>-9.5</v>
      </c>
      <c r="N12" s="803"/>
      <c r="O12" s="542"/>
      <c r="P12" s="740">
        <v>-0.5</v>
      </c>
      <c r="Q12" s="271"/>
      <c r="R12" s="921"/>
      <c r="S12" s="740">
        <v>-9.6999999999999993</v>
      </c>
      <c r="T12" s="925"/>
      <c r="U12" s="287"/>
      <c r="V12" s="740">
        <v>-11.2</v>
      </c>
    </row>
    <row r="13" spans="2:22" s="27" customFormat="1" ht="14.25" x14ac:dyDescent="0.2">
      <c r="B13" s="284"/>
      <c r="C13" s="549"/>
      <c r="D13" s="848"/>
      <c r="E13" s="548"/>
      <c r="F13" s="528"/>
      <c r="G13" s="848"/>
      <c r="H13" s="548"/>
      <c r="I13" s="528"/>
      <c r="J13" s="848"/>
      <c r="K13" s="548"/>
      <c r="L13" s="528"/>
      <c r="M13" s="848"/>
      <c r="N13" s="548"/>
      <c r="O13" s="528"/>
      <c r="P13" s="848"/>
      <c r="Q13" s="903"/>
      <c r="R13" s="926"/>
      <c r="S13" s="848"/>
      <c r="T13" s="889"/>
      <c r="U13" s="294"/>
      <c r="V13" s="848"/>
    </row>
    <row r="14" spans="2:22" s="27" customFormat="1" ht="15" x14ac:dyDescent="0.25">
      <c r="B14" s="295" t="s">
        <v>25</v>
      </c>
      <c r="C14" s="561"/>
      <c r="D14" s="849">
        <v>7.9</v>
      </c>
      <c r="E14" s="655"/>
      <c r="F14" s="530"/>
      <c r="G14" s="849">
        <v>11</v>
      </c>
      <c r="H14" s="655"/>
      <c r="I14" s="530"/>
      <c r="J14" s="849">
        <v>21.9</v>
      </c>
      <c r="K14" s="655"/>
      <c r="L14" s="530"/>
      <c r="M14" s="849">
        <v>17.2</v>
      </c>
      <c r="N14" s="655"/>
      <c r="O14" s="530"/>
      <c r="P14" s="849">
        <v>10.1</v>
      </c>
      <c r="Q14" s="927"/>
      <c r="R14" s="928"/>
      <c r="S14" s="849">
        <v>58</v>
      </c>
      <c r="T14" s="889"/>
      <c r="U14" s="378"/>
      <c r="V14" s="849">
        <v>51.8</v>
      </c>
    </row>
    <row r="15" spans="2:22" s="27" customFormat="1" ht="14.25" x14ac:dyDescent="0.2">
      <c r="B15" s="284"/>
      <c r="C15" s="549"/>
      <c r="D15" s="740"/>
      <c r="E15" s="548"/>
      <c r="F15" s="549"/>
      <c r="G15" s="740"/>
      <c r="H15" s="548"/>
      <c r="I15" s="549"/>
      <c r="J15" s="740"/>
      <c r="K15" s="548"/>
      <c r="L15" s="549"/>
      <c r="M15" s="740"/>
      <c r="N15" s="548"/>
      <c r="O15" s="549"/>
      <c r="P15" s="740"/>
      <c r="Q15" s="903"/>
      <c r="R15" s="921"/>
      <c r="S15" s="740"/>
      <c r="T15" s="889"/>
      <c r="U15" s="287"/>
      <c r="V15" s="740"/>
    </row>
    <row r="16" spans="2:22" s="27" customFormat="1" ht="14.25" x14ac:dyDescent="0.2">
      <c r="B16" s="288" t="s">
        <v>34</v>
      </c>
      <c r="C16" s="553"/>
      <c r="D16" s="740">
        <v>8.6</v>
      </c>
      <c r="E16" s="550"/>
      <c r="F16" s="553"/>
      <c r="G16" s="740">
        <v>6.9</v>
      </c>
      <c r="H16" s="550"/>
      <c r="I16" s="553"/>
      <c r="J16" s="740">
        <v>-4.2</v>
      </c>
      <c r="K16" s="550"/>
      <c r="L16" s="553"/>
      <c r="M16" s="740">
        <v>-11.6</v>
      </c>
      <c r="N16" s="550"/>
      <c r="O16" s="553"/>
      <c r="P16" s="740">
        <v>7</v>
      </c>
      <c r="Q16" s="923"/>
      <c r="R16" s="924"/>
      <c r="S16" s="740">
        <v>-0.3</v>
      </c>
      <c r="T16" s="889"/>
      <c r="U16" s="290"/>
      <c r="V16" s="740">
        <v>9.9</v>
      </c>
    </row>
    <row r="17" spans="2:22" s="27" customFormat="1" ht="14.25" x14ac:dyDescent="0.2">
      <c r="B17" s="438" t="s">
        <v>286</v>
      </c>
      <c r="C17" s="292"/>
      <c r="D17" s="740">
        <v>-2.2999999999999998</v>
      </c>
      <c r="E17" s="803"/>
      <c r="F17" s="292"/>
      <c r="G17" s="740">
        <v>-2.4</v>
      </c>
      <c r="H17" s="291"/>
      <c r="I17" s="292"/>
      <c r="J17" s="740">
        <v>-2.2999999999999998</v>
      </c>
      <c r="K17" s="291"/>
      <c r="L17" s="292"/>
      <c r="M17" s="740">
        <v>7</v>
      </c>
      <c r="N17" s="803"/>
      <c r="O17" s="542"/>
      <c r="P17" s="740">
        <v>-1.4</v>
      </c>
      <c r="Q17" s="271"/>
      <c r="R17" s="921"/>
      <c r="S17" s="740">
        <v>0</v>
      </c>
      <c r="T17" s="889"/>
      <c r="U17" s="287"/>
      <c r="V17" s="740">
        <v>0</v>
      </c>
    </row>
    <row r="18" spans="2:22" s="27" customFormat="1" ht="14.25" x14ac:dyDescent="0.2">
      <c r="B18" s="284"/>
      <c r="C18" s="549"/>
      <c r="D18" s="740"/>
      <c r="E18" s="548"/>
      <c r="F18" s="549"/>
      <c r="G18" s="740"/>
      <c r="H18" s="548"/>
      <c r="I18" s="549"/>
      <c r="J18" s="740"/>
      <c r="K18" s="548"/>
      <c r="L18" s="549"/>
      <c r="M18" s="740"/>
      <c r="N18" s="548"/>
      <c r="O18" s="549"/>
      <c r="P18" s="740"/>
      <c r="Q18" s="903"/>
      <c r="R18" s="921"/>
      <c r="S18" s="740"/>
      <c r="T18" s="889"/>
      <c r="U18" s="287"/>
      <c r="V18" s="740"/>
    </row>
    <row r="19" spans="2:22" s="27" customFormat="1" ht="15" x14ac:dyDescent="0.25">
      <c r="B19" s="295" t="s">
        <v>26</v>
      </c>
      <c r="C19" s="554" t="s">
        <v>1</v>
      </c>
      <c r="D19" s="849">
        <v>14.2</v>
      </c>
      <c r="E19" s="655"/>
      <c r="F19" s="554" t="s">
        <v>1</v>
      </c>
      <c r="G19" s="849">
        <v>15.5</v>
      </c>
      <c r="H19" s="655"/>
      <c r="I19" s="554" t="s">
        <v>1</v>
      </c>
      <c r="J19" s="849">
        <v>15.4</v>
      </c>
      <c r="K19" s="655"/>
      <c r="L19" s="554" t="s">
        <v>1</v>
      </c>
      <c r="M19" s="849">
        <v>12.6</v>
      </c>
      <c r="N19" s="655"/>
      <c r="O19" s="554" t="s">
        <v>1</v>
      </c>
      <c r="P19" s="849">
        <v>15.7</v>
      </c>
      <c r="Q19" s="927"/>
      <c r="R19" s="929" t="s">
        <v>1</v>
      </c>
      <c r="S19" s="849">
        <v>57.7</v>
      </c>
      <c r="T19" s="889"/>
      <c r="U19" s="301" t="s">
        <v>1</v>
      </c>
      <c r="V19" s="849">
        <v>61.7</v>
      </c>
    </row>
    <row r="20" spans="2:22" s="27" customFormat="1" ht="14.25" x14ac:dyDescent="0.2">
      <c r="B20" s="284"/>
      <c r="C20" s="549"/>
      <c r="D20" s="740"/>
      <c r="E20" s="548"/>
      <c r="F20" s="549"/>
      <c r="G20" s="740"/>
      <c r="H20" s="548"/>
      <c r="I20" s="549"/>
      <c r="J20" s="740"/>
      <c r="K20" s="548"/>
      <c r="L20" s="549"/>
      <c r="M20" s="740"/>
      <c r="N20" s="548"/>
      <c r="O20" s="549"/>
      <c r="P20" s="740"/>
      <c r="Q20" s="903"/>
      <c r="R20" s="921"/>
      <c r="S20" s="740"/>
      <c r="T20" s="889"/>
      <c r="U20" s="287"/>
      <c r="V20" s="740"/>
    </row>
    <row r="21" spans="2:22" s="28" customFormat="1" ht="15" x14ac:dyDescent="0.25">
      <c r="B21" s="280" t="s">
        <v>76</v>
      </c>
      <c r="C21" s="547"/>
      <c r="D21" s="850"/>
      <c r="E21" s="546"/>
      <c r="F21" s="547"/>
      <c r="G21" s="850"/>
      <c r="H21" s="546"/>
      <c r="I21" s="547"/>
      <c r="J21" s="850"/>
      <c r="K21" s="546"/>
      <c r="L21" s="547"/>
      <c r="M21" s="850"/>
      <c r="N21" s="546"/>
      <c r="O21" s="547"/>
      <c r="P21" s="850"/>
      <c r="Q21" s="917"/>
      <c r="R21" s="930"/>
      <c r="S21" s="850"/>
      <c r="T21" s="931"/>
      <c r="U21" s="302"/>
      <c r="V21" s="850"/>
    </row>
    <row r="22" spans="2:22" s="27" customFormat="1" ht="14.25" x14ac:dyDescent="0.2">
      <c r="B22" s="284"/>
      <c r="C22" s="549"/>
      <c r="D22" s="740"/>
      <c r="E22" s="548"/>
      <c r="F22" s="549"/>
      <c r="G22" s="740"/>
      <c r="H22" s="548"/>
      <c r="I22" s="549"/>
      <c r="J22" s="740"/>
      <c r="K22" s="548"/>
      <c r="L22" s="549"/>
      <c r="M22" s="740"/>
      <c r="N22" s="548"/>
      <c r="O22" s="549"/>
      <c r="P22" s="740"/>
      <c r="Q22" s="903"/>
      <c r="R22" s="921"/>
      <c r="S22" s="740"/>
      <c r="T22" s="889"/>
      <c r="U22" s="287"/>
      <c r="V22" s="740"/>
    </row>
    <row r="23" spans="2:22" s="27" customFormat="1" ht="14.25" x14ac:dyDescent="0.2">
      <c r="B23" s="890" t="s">
        <v>112</v>
      </c>
      <c r="C23" s="292"/>
      <c r="D23" s="740">
        <v>1</v>
      </c>
      <c r="E23" s="291"/>
      <c r="F23" s="292"/>
      <c r="G23" s="740">
        <v>0.9</v>
      </c>
      <c r="H23" s="291"/>
      <c r="I23" s="292"/>
      <c r="J23" s="740">
        <v>21.8</v>
      </c>
      <c r="K23" s="291"/>
      <c r="L23" s="292"/>
      <c r="M23" s="740">
        <v>3.9</v>
      </c>
      <c r="N23" s="803"/>
      <c r="O23" s="542"/>
      <c r="P23" s="740">
        <v>14.2</v>
      </c>
      <c r="Q23" s="271"/>
      <c r="R23" s="921"/>
      <c r="S23" s="740">
        <v>27.6</v>
      </c>
      <c r="T23" s="889"/>
      <c r="U23" s="287"/>
      <c r="V23" s="740">
        <v>65</v>
      </c>
    </row>
    <row r="24" spans="2:22" s="27" customFormat="1" ht="14.25" x14ac:dyDescent="0.2">
      <c r="B24" s="291" t="s">
        <v>36</v>
      </c>
      <c r="C24" s="292"/>
      <c r="D24" s="740">
        <v>3.6</v>
      </c>
      <c r="E24" s="291"/>
      <c r="F24" s="292"/>
      <c r="G24" s="740">
        <v>5</v>
      </c>
      <c r="H24" s="291"/>
      <c r="I24" s="292"/>
      <c r="J24" s="740">
        <v>5.3</v>
      </c>
      <c r="K24" s="291"/>
      <c r="L24" s="292"/>
      <c r="M24" s="740">
        <v>3.8</v>
      </c>
      <c r="N24" s="803"/>
      <c r="O24" s="542"/>
      <c r="P24" s="740">
        <v>5.4</v>
      </c>
      <c r="Q24" s="271"/>
      <c r="R24" s="921"/>
      <c r="S24" s="740">
        <v>17.7</v>
      </c>
      <c r="T24" s="889"/>
      <c r="U24" s="287"/>
      <c r="V24" s="740">
        <v>21.5</v>
      </c>
    </row>
    <row r="25" spans="2:22" s="27" customFormat="1" ht="14.25" x14ac:dyDescent="0.2">
      <c r="B25" s="284"/>
      <c r="C25" s="549"/>
      <c r="D25" s="848"/>
      <c r="E25" s="548"/>
      <c r="F25" s="549"/>
      <c r="G25" s="848"/>
      <c r="H25" s="548"/>
      <c r="I25" s="549"/>
      <c r="J25" s="848"/>
      <c r="K25" s="548"/>
      <c r="L25" s="549"/>
      <c r="M25" s="848"/>
      <c r="N25" s="548"/>
      <c r="O25" s="549"/>
      <c r="P25" s="848"/>
      <c r="Q25" s="903"/>
      <c r="R25" s="932"/>
      <c r="S25" s="848"/>
      <c r="T25" s="889"/>
      <c r="U25" s="299"/>
      <c r="V25" s="848"/>
    </row>
    <row r="26" spans="2:22" s="26" customFormat="1" ht="15" x14ac:dyDescent="0.25">
      <c r="B26" s="303" t="s">
        <v>77</v>
      </c>
      <c r="C26" s="556"/>
      <c r="D26" s="849">
        <v>4.5999999999999996</v>
      </c>
      <c r="E26" s="555"/>
      <c r="F26" s="556"/>
      <c r="G26" s="849">
        <v>5.9</v>
      </c>
      <c r="H26" s="555"/>
      <c r="I26" s="556"/>
      <c r="J26" s="849">
        <v>27.1</v>
      </c>
      <c r="K26" s="555"/>
      <c r="L26" s="556"/>
      <c r="M26" s="849">
        <v>7.7</v>
      </c>
      <c r="N26" s="555"/>
      <c r="O26" s="556"/>
      <c r="P26" s="849">
        <v>19.600000000000001</v>
      </c>
      <c r="Q26" s="933"/>
      <c r="R26" s="934"/>
      <c r="S26" s="849">
        <v>45.3</v>
      </c>
      <c r="T26" s="925"/>
      <c r="U26" s="305"/>
      <c r="V26" s="849">
        <v>86.5</v>
      </c>
    </row>
    <row r="27" spans="2:22" s="26" customFormat="1" ht="15" x14ac:dyDescent="0.25">
      <c r="B27" s="306"/>
      <c r="C27" s="558"/>
      <c r="D27" s="851"/>
      <c r="E27" s="557"/>
      <c r="F27" s="558"/>
      <c r="G27" s="851"/>
      <c r="H27" s="557"/>
      <c r="I27" s="558"/>
      <c r="J27" s="851"/>
      <c r="K27" s="557"/>
      <c r="L27" s="558"/>
      <c r="M27" s="851"/>
      <c r="N27" s="557"/>
      <c r="O27" s="558"/>
      <c r="P27" s="851"/>
      <c r="Q27" s="935"/>
      <c r="R27" s="936"/>
      <c r="S27" s="851"/>
      <c r="T27" s="925"/>
      <c r="U27" s="308"/>
      <c r="V27" s="851"/>
    </row>
    <row r="28" spans="2:22" s="27" customFormat="1" ht="14.25" x14ac:dyDescent="0.2">
      <c r="B28" s="284"/>
      <c r="C28" s="549"/>
      <c r="D28" s="848"/>
      <c r="E28" s="548"/>
      <c r="F28" s="549"/>
      <c r="G28" s="848"/>
      <c r="H28" s="548"/>
      <c r="I28" s="549"/>
      <c r="J28" s="848"/>
      <c r="K28" s="548"/>
      <c r="L28" s="549"/>
      <c r="M28" s="848"/>
      <c r="N28" s="548"/>
      <c r="O28" s="549"/>
      <c r="P28" s="848"/>
      <c r="Q28" s="903"/>
      <c r="R28" s="932"/>
      <c r="S28" s="848"/>
      <c r="T28" s="889"/>
      <c r="U28" s="299"/>
      <c r="V28" s="848"/>
    </row>
    <row r="29" spans="2:22" s="26" customFormat="1" ht="15.75" thickBot="1" x14ac:dyDescent="0.3">
      <c r="B29" s="555" t="s">
        <v>175</v>
      </c>
      <c r="C29" s="559" t="s">
        <v>1</v>
      </c>
      <c r="D29" s="852">
        <v>9.6</v>
      </c>
      <c r="E29" s="555"/>
      <c r="F29" s="559" t="s">
        <v>1</v>
      </c>
      <c r="G29" s="852">
        <v>9.6</v>
      </c>
      <c r="H29" s="555"/>
      <c r="I29" s="559" t="s">
        <v>1</v>
      </c>
      <c r="J29" s="852">
        <v>-11.7</v>
      </c>
      <c r="K29" s="555"/>
      <c r="L29" s="559" t="s">
        <v>1</v>
      </c>
      <c r="M29" s="852">
        <v>4.9000000000000004</v>
      </c>
      <c r="N29" s="555"/>
      <c r="O29" s="559" t="s">
        <v>1</v>
      </c>
      <c r="P29" s="852">
        <v>-3.9</v>
      </c>
      <c r="Q29" s="933"/>
      <c r="R29" s="937" t="s">
        <v>1</v>
      </c>
      <c r="S29" s="852">
        <v>12.4</v>
      </c>
      <c r="T29" s="925"/>
      <c r="U29" s="310" t="s">
        <v>1</v>
      </c>
      <c r="V29" s="852">
        <v>-24.8</v>
      </c>
    </row>
    <row r="30" spans="2:22" ht="14.25" x14ac:dyDescent="0.2">
      <c r="B30" s="284"/>
      <c r="C30" s="549"/>
      <c r="D30" s="741"/>
      <c r="E30" s="548"/>
      <c r="F30" s="549"/>
      <c r="G30" s="741"/>
      <c r="H30" s="548"/>
      <c r="I30" s="549"/>
      <c r="J30" s="488"/>
      <c r="K30" s="548"/>
      <c r="L30" s="549"/>
      <c r="M30" s="488"/>
      <c r="N30" s="548"/>
      <c r="O30" s="549"/>
      <c r="P30" s="488"/>
      <c r="Q30" s="903"/>
      <c r="R30" s="921"/>
      <c r="S30" s="741"/>
      <c r="U30" s="287"/>
      <c r="V30" s="488"/>
    </row>
    <row r="31" spans="2:22" ht="14.25" x14ac:dyDescent="0.2">
      <c r="B31" s="284"/>
      <c r="C31" s="549"/>
      <c r="D31" s="488"/>
      <c r="E31" s="548"/>
      <c r="F31" s="549"/>
      <c r="G31" s="488"/>
      <c r="H31" s="548"/>
      <c r="I31" s="549"/>
      <c r="J31" s="488"/>
      <c r="K31" s="548"/>
      <c r="L31" s="549"/>
      <c r="M31" s="488"/>
      <c r="N31" s="548"/>
      <c r="O31" s="549"/>
      <c r="P31" s="488"/>
      <c r="Q31" s="903"/>
      <c r="R31" s="921"/>
      <c r="S31" s="741"/>
      <c r="U31" s="287"/>
      <c r="V31" s="488"/>
    </row>
    <row r="32" spans="2:22" ht="14.25" x14ac:dyDescent="0.2">
      <c r="B32" s="312" t="s">
        <v>130</v>
      </c>
      <c r="C32" s="490"/>
      <c r="D32" s="853">
        <v>7.0000000000000007E-2</v>
      </c>
      <c r="E32" s="703"/>
      <c r="F32" s="490"/>
      <c r="G32" s="853">
        <v>5.8000000000000003E-2</v>
      </c>
      <c r="H32" s="703"/>
      <c r="I32" s="490"/>
      <c r="J32" s="853">
        <v>1.4159999999999999</v>
      </c>
      <c r="K32" s="703"/>
      <c r="L32" s="490"/>
      <c r="M32" s="853">
        <v>0.31</v>
      </c>
      <c r="N32" s="703"/>
      <c r="O32" s="490"/>
      <c r="P32" s="853">
        <v>0.90400000000000003</v>
      </c>
      <c r="Q32" s="938"/>
      <c r="R32" s="939"/>
      <c r="S32" s="853">
        <v>0.47799999999999998</v>
      </c>
      <c r="U32" s="314"/>
      <c r="V32" s="853">
        <v>1.0529999999999999</v>
      </c>
    </row>
    <row r="33" spans="2:22" ht="14.25" x14ac:dyDescent="0.2">
      <c r="B33" s="312" t="s">
        <v>135</v>
      </c>
      <c r="C33" s="490"/>
      <c r="D33" s="853">
        <v>0.254</v>
      </c>
      <c r="E33" s="703"/>
      <c r="F33" s="490"/>
      <c r="G33" s="853">
        <v>0.32300000000000001</v>
      </c>
      <c r="H33" s="703"/>
      <c r="I33" s="490"/>
      <c r="J33" s="853">
        <v>0.34399999999999997</v>
      </c>
      <c r="K33" s="703"/>
      <c r="L33" s="490"/>
      <c r="M33" s="853">
        <v>0.30199999999999999</v>
      </c>
      <c r="N33" s="703"/>
      <c r="O33" s="490"/>
      <c r="P33" s="853">
        <v>0.34399999999999997</v>
      </c>
      <c r="Q33" s="938"/>
      <c r="R33" s="939"/>
      <c r="S33" s="853">
        <v>0.307</v>
      </c>
      <c r="U33" s="314"/>
      <c r="V33" s="853">
        <v>0.34799999999999998</v>
      </c>
    </row>
    <row r="34" spans="2:22" ht="15" thickBot="1" x14ac:dyDescent="0.25">
      <c r="B34" s="284"/>
      <c r="C34" s="977"/>
      <c r="D34" s="978">
        <v>0.32400000000000001</v>
      </c>
      <c r="E34" s="548"/>
      <c r="F34" s="977"/>
      <c r="G34" s="978">
        <v>0.38100000000000001</v>
      </c>
      <c r="H34" s="548"/>
      <c r="I34" s="977"/>
      <c r="J34" s="978">
        <v>1.76</v>
      </c>
      <c r="K34" s="548"/>
      <c r="L34" s="977"/>
      <c r="M34" s="978">
        <v>0.61199999999999999</v>
      </c>
      <c r="N34" s="548"/>
      <c r="O34" s="977"/>
      <c r="P34" s="978">
        <v>1.248</v>
      </c>
      <c r="Q34" s="903"/>
      <c r="R34" s="1054"/>
      <c r="S34" s="978">
        <v>0.78500000000000003</v>
      </c>
      <c r="U34" s="979"/>
      <c r="V34" s="978">
        <v>1.401</v>
      </c>
    </row>
    <row r="35" spans="2:22" x14ac:dyDescent="0.2">
      <c r="Q35" s="134"/>
      <c r="R35" s="134"/>
      <c r="T35" s="134"/>
      <c r="U35" s="20"/>
    </row>
    <row r="36" spans="2:22" x14ac:dyDescent="0.2">
      <c r="S36" s="1055"/>
      <c r="V36" s="77"/>
    </row>
    <row r="37" spans="2:22" x14ac:dyDescent="0.2">
      <c r="S37" s="1055"/>
      <c r="V37" s="77"/>
    </row>
  </sheetData>
  <mergeCells count="2">
    <mergeCell ref="B1:V1"/>
    <mergeCell ref="B2:V2"/>
  </mergeCells>
  <phoneticPr fontId="17" type="noConversion"/>
  <pageMargins left="0.83" right="0.77" top="0.64" bottom="1" header="0.5" footer="0.33"/>
  <pageSetup scale="73" orientation="landscape" horizontalDpi="1200" verticalDpi="1200" r:id="rId1"/>
  <headerFooter alignWithMargins="0">
    <oddHeader>&amp;R&amp;G</oddHeader>
    <oddFooter>&amp;CPAGE 9</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5"/>
  <sheetViews>
    <sheetView zoomScale="90" zoomScaleNormal="90" zoomScaleSheetLayoutView="90" workbookViewId="0">
      <selection activeCell="A61" sqref="A61"/>
    </sheetView>
  </sheetViews>
  <sheetFormatPr defaultRowHeight="12.75" x14ac:dyDescent="0.2"/>
  <cols>
    <col min="1" max="1" width="6.7109375" style="19" customWidth="1"/>
    <col min="2" max="2" width="49.28515625" style="19" customWidth="1"/>
    <col min="3" max="3" width="3.140625" style="465" customWidth="1"/>
    <col min="4" max="4" width="9.5703125" style="465" customWidth="1"/>
    <col min="5" max="5" width="4.42578125" style="465" customWidth="1"/>
    <col min="6" max="6" width="3.140625" style="71" customWidth="1"/>
    <col min="7" max="7" width="9.5703125" style="20" customWidth="1"/>
    <col min="8" max="8" width="4.42578125" style="19" customWidth="1"/>
    <col min="9" max="9" width="3.140625" style="465" customWidth="1"/>
    <col min="10" max="10" width="9.5703125" style="465" customWidth="1"/>
    <col min="11" max="11" width="4.42578125" style="465" customWidth="1"/>
    <col min="12" max="12" width="3.140625" style="71" customWidth="1"/>
    <col min="13" max="13" width="9.5703125" style="20" customWidth="1"/>
    <col min="14" max="14" width="4.42578125" style="19" customWidth="1"/>
    <col min="15" max="15" width="3.140625" style="71" customWidth="1"/>
    <col min="16" max="16" width="9.5703125" style="20" customWidth="1"/>
    <col min="17" max="17" width="4.42578125" style="465" customWidth="1"/>
    <col min="18" max="18" width="3.28515625" style="137" customWidth="1"/>
    <col min="19" max="19" width="9.140625" style="134" customWidth="1"/>
    <col min="20" max="20" width="4.7109375" style="498" customWidth="1"/>
    <col min="21" max="21" width="3.140625" style="137" customWidth="1"/>
    <col min="22" max="22" width="9.5703125" style="20" customWidth="1"/>
    <col min="23" max="16384" width="9.140625" style="19"/>
  </cols>
  <sheetData>
    <row r="1" spans="2:22" s="465" customFormat="1" ht="16.5" customHeight="1" x14ac:dyDescent="0.25">
      <c r="B1" s="1064" t="s">
        <v>325</v>
      </c>
      <c r="C1" s="1064"/>
      <c r="D1" s="1064"/>
      <c r="E1" s="1064"/>
      <c r="F1" s="1064"/>
      <c r="G1" s="1064"/>
      <c r="H1" s="1064"/>
      <c r="I1" s="1064"/>
      <c r="J1" s="1064"/>
      <c r="K1" s="1064"/>
      <c r="L1" s="1064"/>
      <c r="M1" s="1064"/>
      <c r="N1" s="1064"/>
      <c r="O1" s="1064"/>
      <c r="P1" s="1064"/>
      <c r="Q1" s="1064"/>
      <c r="R1" s="1064"/>
      <c r="S1" s="1064"/>
      <c r="T1" s="1064"/>
      <c r="U1" s="1064"/>
      <c r="V1" s="1064"/>
    </row>
    <row r="2" spans="2:22" s="18" customFormat="1" ht="16.5" customHeight="1" x14ac:dyDescent="0.25">
      <c r="B2" s="1065" t="s">
        <v>46</v>
      </c>
      <c r="C2" s="1065"/>
      <c r="D2" s="1065"/>
      <c r="E2" s="1065"/>
      <c r="F2" s="1065"/>
      <c r="G2" s="1065"/>
      <c r="H2" s="1065"/>
      <c r="I2" s="1065"/>
      <c r="J2" s="1065"/>
      <c r="K2" s="1065"/>
      <c r="L2" s="1065"/>
      <c r="M2" s="1065"/>
      <c r="N2" s="1065"/>
      <c r="O2" s="1065"/>
      <c r="P2" s="1065"/>
      <c r="Q2" s="1065"/>
      <c r="R2" s="1065"/>
      <c r="S2" s="1065"/>
      <c r="T2" s="1065"/>
      <c r="U2" s="1065"/>
      <c r="V2" s="1065"/>
    </row>
    <row r="3" spans="2:22" s="18" customFormat="1" ht="12.75" customHeight="1" x14ac:dyDescent="0.2">
      <c r="B3" s="43"/>
      <c r="C3" s="43"/>
      <c r="D3" s="43"/>
      <c r="E3" s="43"/>
      <c r="F3" s="69"/>
      <c r="G3" s="17"/>
      <c r="H3" s="43"/>
      <c r="I3" s="43"/>
      <c r="J3" s="43"/>
      <c r="K3" s="43"/>
      <c r="L3" s="69"/>
      <c r="M3" s="17"/>
      <c r="N3" s="43"/>
      <c r="O3" s="69"/>
      <c r="P3" s="17"/>
      <c r="Q3" s="43"/>
      <c r="R3" s="909"/>
      <c r="S3" s="910"/>
      <c r="T3" s="130"/>
      <c r="U3" s="909"/>
      <c r="V3" s="17"/>
    </row>
    <row r="4" spans="2:22" s="18" customFormat="1" ht="12.75" customHeight="1" x14ac:dyDescent="0.2">
      <c r="B4" s="273"/>
      <c r="C4" s="543"/>
      <c r="D4" s="543"/>
      <c r="E4" s="543"/>
      <c r="F4" s="274"/>
      <c r="G4" s="273"/>
      <c r="H4" s="273"/>
      <c r="I4" s="543"/>
      <c r="J4" s="543"/>
      <c r="K4" s="543"/>
      <c r="L4" s="274"/>
      <c r="M4" s="273"/>
      <c r="N4" s="273"/>
      <c r="O4" s="274"/>
      <c r="P4" s="273"/>
      <c r="Q4" s="543"/>
      <c r="R4" s="912"/>
      <c r="S4" s="911"/>
      <c r="T4" s="130"/>
      <c r="U4" s="912"/>
      <c r="V4" s="273"/>
    </row>
    <row r="5" spans="2:22" s="18" customFormat="1" ht="12.75" customHeight="1" x14ac:dyDescent="0.2">
      <c r="B5" s="273"/>
      <c r="C5" s="543"/>
      <c r="D5" s="543"/>
      <c r="E5" s="543"/>
      <c r="F5" s="274"/>
      <c r="G5" s="273"/>
      <c r="H5" s="273"/>
      <c r="I5" s="543"/>
      <c r="J5" s="543"/>
      <c r="K5" s="543"/>
      <c r="L5" s="274"/>
      <c r="M5" s="273"/>
      <c r="N5" s="273"/>
      <c r="O5" s="274"/>
      <c r="P5" s="273"/>
      <c r="Q5" s="543"/>
      <c r="R5" s="912"/>
      <c r="S5" s="911"/>
      <c r="T5" s="130"/>
      <c r="U5" s="912"/>
      <c r="V5" s="273"/>
    </row>
    <row r="6" spans="2:22" s="25" customFormat="1" ht="15" x14ac:dyDescent="0.25">
      <c r="B6" s="273"/>
      <c r="C6" s="544"/>
      <c r="D6" s="545" t="s">
        <v>79</v>
      </c>
      <c r="E6" s="543"/>
      <c r="F6" s="274"/>
      <c r="G6" s="545" t="s">
        <v>122</v>
      </c>
      <c r="H6" s="543"/>
      <c r="I6" s="544"/>
      <c r="J6" s="545" t="s">
        <v>121</v>
      </c>
      <c r="K6" s="543"/>
      <c r="L6" s="544"/>
      <c r="M6" s="545" t="s">
        <v>120</v>
      </c>
      <c r="N6" s="543"/>
      <c r="O6" s="544"/>
      <c r="P6" s="545" t="s">
        <v>79</v>
      </c>
      <c r="Q6" s="543"/>
      <c r="R6" s="913"/>
      <c r="S6" s="816" t="s">
        <v>78</v>
      </c>
      <c r="T6" s="914"/>
      <c r="U6" s="913"/>
      <c r="V6" s="784" t="s">
        <v>78</v>
      </c>
    </row>
    <row r="7" spans="2:22" s="25" customFormat="1" ht="15" x14ac:dyDescent="0.25">
      <c r="B7" s="273"/>
      <c r="C7" s="472"/>
      <c r="D7" s="277">
        <v>2014</v>
      </c>
      <c r="E7" s="543"/>
      <c r="F7" s="472"/>
      <c r="G7" s="277">
        <v>2014</v>
      </c>
      <c r="H7" s="543"/>
      <c r="I7" s="472"/>
      <c r="J7" s="277">
        <v>2014</v>
      </c>
      <c r="K7" s="543"/>
      <c r="L7" s="472"/>
      <c r="M7" s="277">
        <v>2014</v>
      </c>
      <c r="N7" s="543"/>
      <c r="O7" s="472"/>
      <c r="P7" s="277">
        <v>2013</v>
      </c>
      <c r="Q7" s="543"/>
      <c r="R7" s="915"/>
      <c r="S7" s="916">
        <v>2014</v>
      </c>
      <c r="T7" s="914"/>
      <c r="U7" s="915"/>
      <c r="V7" s="277">
        <v>2013</v>
      </c>
    </row>
    <row r="8" spans="2:22" s="18" customFormat="1" ht="14.25" x14ac:dyDescent="0.2">
      <c r="B8" s="273"/>
      <c r="C8" s="544"/>
      <c r="D8" s="543"/>
      <c r="E8" s="543"/>
      <c r="F8" s="274"/>
      <c r="G8" s="273"/>
      <c r="H8" s="273"/>
      <c r="I8" s="544"/>
      <c r="J8" s="543"/>
      <c r="K8" s="543"/>
      <c r="L8" s="471"/>
      <c r="M8" s="470"/>
      <c r="N8" s="470"/>
      <c r="O8" s="471"/>
      <c r="P8" s="470"/>
      <c r="Q8" s="543"/>
      <c r="R8" s="912"/>
      <c r="S8" s="911"/>
      <c r="T8" s="130"/>
      <c r="U8" s="912"/>
      <c r="V8" s="273"/>
    </row>
    <row r="9" spans="2:22" s="24" customFormat="1" ht="15.75" x14ac:dyDescent="0.25">
      <c r="B9" s="546" t="s">
        <v>235</v>
      </c>
      <c r="C9" s="547"/>
      <c r="D9" s="475"/>
      <c r="E9" s="546"/>
      <c r="F9" s="281"/>
      <c r="G9" s="282"/>
      <c r="H9" s="280"/>
      <c r="I9" s="547"/>
      <c r="J9" s="475"/>
      <c r="K9" s="546"/>
      <c r="L9" s="474"/>
      <c r="M9" s="475"/>
      <c r="N9" s="473"/>
      <c r="O9" s="474"/>
      <c r="P9" s="475"/>
      <c r="Q9" s="546"/>
      <c r="R9" s="918"/>
      <c r="S9" s="919"/>
      <c r="T9" s="920"/>
      <c r="U9" s="918"/>
      <c r="V9" s="282"/>
    </row>
    <row r="10" spans="2:22" ht="14.25" x14ac:dyDescent="0.2">
      <c r="B10" s="284"/>
      <c r="C10" s="549"/>
      <c r="D10" s="552"/>
      <c r="E10" s="548"/>
      <c r="F10" s="285"/>
      <c r="G10" s="297"/>
      <c r="H10" s="284"/>
      <c r="I10" s="549"/>
      <c r="J10" s="552"/>
      <c r="K10" s="548"/>
      <c r="L10" s="477"/>
      <c r="M10" s="482"/>
      <c r="N10" s="476"/>
      <c r="O10" s="477"/>
      <c r="P10" s="482"/>
      <c r="Q10" s="548"/>
      <c r="R10" s="921"/>
      <c r="S10" s="922"/>
      <c r="U10" s="921"/>
      <c r="V10" s="297"/>
    </row>
    <row r="11" spans="2:22" s="26" customFormat="1" ht="14.25" x14ac:dyDescent="0.2">
      <c r="B11" s="288" t="s">
        <v>23</v>
      </c>
      <c r="C11" s="551" t="s">
        <v>1</v>
      </c>
      <c r="D11" s="740">
        <v>12.9</v>
      </c>
      <c r="E11" s="550"/>
      <c r="F11" s="551" t="s">
        <v>1</v>
      </c>
      <c r="G11" s="740">
        <v>8.6</v>
      </c>
      <c r="H11" s="550"/>
      <c r="I11" s="551" t="s">
        <v>1</v>
      </c>
      <c r="J11" s="740">
        <v>17.3</v>
      </c>
      <c r="K11" s="550"/>
      <c r="L11" s="551" t="s">
        <v>1</v>
      </c>
      <c r="M11" s="740">
        <v>14.4</v>
      </c>
      <c r="N11" s="550"/>
      <c r="O11" s="551" t="s">
        <v>1</v>
      </c>
      <c r="P11" s="740">
        <v>19</v>
      </c>
      <c r="Q11" s="550"/>
      <c r="R11" s="924" t="s">
        <v>1</v>
      </c>
      <c r="S11" s="740">
        <v>53.2</v>
      </c>
      <c r="T11" s="925"/>
      <c r="U11" s="924" t="s">
        <v>1</v>
      </c>
      <c r="V11" s="740">
        <v>48.9</v>
      </c>
    </row>
    <row r="12" spans="2:22" s="26" customFormat="1" ht="14.25" x14ac:dyDescent="0.2">
      <c r="B12" s="291" t="s">
        <v>33</v>
      </c>
      <c r="C12" s="292"/>
      <c r="D12" s="740">
        <v>-1.7</v>
      </c>
      <c r="E12" s="291"/>
      <c r="F12" s="292"/>
      <c r="G12" s="740">
        <v>0</v>
      </c>
      <c r="H12" s="291"/>
      <c r="I12" s="292"/>
      <c r="J12" s="740">
        <v>-3.7</v>
      </c>
      <c r="K12" s="291"/>
      <c r="L12" s="292"/>
      <c r="M12" s="740">
        <v>-2.7</v>
      </c>
      <c r="N12" s="803"/>
      <c r="O12" s="542"/>
      <c r="P12" s="740">
        <v>0</v>
      </c>
      <c r="Q12" s="803"/>
      <c r="R12" s="921"/>
      <c r="S12" s="740">
        <v>-8.1</v>
      </c>
      <c r="T12" s="925"/>
      <c r="U12" s="921"/>
      <c r="V12" s="740">
        <v>-3.8</v>
      </c>
    </row>
    <row r="13" spans="2:22" s="27" customFormat="1" ht="14.25" x14ac:dyDescent="0.2">
      <c r="B13" s="284"/>
      <c r="C13" s="549"/>
      <c r="D13" s="848"/>
      <c r="E13" s="548"/>
      <c r="F13" s="528"/>
      <c r="G13" s="848"/>
      <c r="H13" s="548"/>
      <c r="I13" s="528"/>
      <c r="J13" s="848"/>
      <c r="K13" s="548"/>
      <c r="L13" s="528"/>
      <c r="M13" s="848"/>
      <c r="N13" s="548"/>
      <c r="O13" s="528"/>
      <c r="P13" s="848"/>
      <c r="Q13" s="548"/>
      <c r="R13" s="926"/>
      <c r="S13" s="848"/>
      <c r="T13" s="889"/>
      <c r="U13" s="926"/>
      <c r="V13" s="848"/>
    </row>
    <row r="14" spans="2:22" s="27" customFormat="1" ht="15" x14ac:dyDescent="0.25">
      <c r="B14" s="295" t="s">
        <v>25</v>
      </c>
      <c r="C14" s="561"/>
      <c r="D14" s="849">
        <v>11.2</v>
      </c>
      <c r="E14" s="655"/>
      <c r="F14" s="530"/>
      <c r="G14" s="849">
        <v>8.6</v>
      </c>
      <c r="H14" s="655"/>
      <c r="I14" s="530"/>
      <c r="J14" s="849">
        <v>13.6</v>
      </c>
      <c r="K14" s="655"/>
      <c r="L14" s="530"/>
      <c r="M14" s="849">
        <v>11.7</v>
      </c>
      <c r="N14" s="655"/>
      <c r="O14" s="530"/>
      <c r="P14" s="849">
        <v>19</v>
      </c>
      <c r="Q14" s="655"/>
      <c r="R14" s="928"/>
      <c r="S14" s="849">
        <v>45.1</v>
      </c>
      <c r="T14" s="889"/>
      <c r="U14" s="928"/>
      <c r="V14" s="849">
        <v>45.1</v>
      </c>
    </row>
    <row r="15" spans="2:22" s="27" customFormat="1" ht="14.25" x14ac:dyDescent="0.2">
      <c r="B15" s="284"/>
      <c r="C15" s="549"/>
      <c r="D15" s="740"/>
      <c r="E15" s="548"/>
      <c r="F15" s="549"/>
      <c r="G15" s="740"/>
      <c r="H15" s="548"/>
      <c r="I15" s="549"/>
      <c r="J15" s="740"/>
      <c r="K15" s="548"/>
      <c r="L15" s="549"/>
      <c r="M15" s="740"/>
      <c r="N15" s="548"/>
      <c r="O15" s="549"/>
      <c r="P15" s="740"/>
      <c r="Q15" s="548"/>
      <c r="R15" s="921"/>
      <c r="S15" s="740"/>
      <c r="T15" s="889"/>
      <c r="U15" s="921"/>
      <c r="V15" s="740"/>
    </row>
    <row r="16" spans="2:22" s="27" customFormat="1" ht="14.25" x14ac:dyDescent="0.2">
      <c r="B16" s="288" t="s">
        <v>34</v>
      </c>
      <c r="C16" s="553"/>
      <c r="D16" s="740">
        <v>2</v>
      </c>
      <c r="E16" s="550"/>
      <c r="F16" s="553"/>
      <c r="G16" s="740">
        <v>7.2</v>
      </c>
      <c r="H16" s="550"/>
      <c r="I16" s="553"/>
      <c r="J16" s="740">
        <v>-2.6</v>
      </c>
      <c r="K16" s="550"/>
      <c r="L16" s="553"/>
      <c r="M16" s="740">
        <v>-1.9</v>
      </c>
      <c r="N16" s="550"/>
      <c r="O16" s="553"/>
      <c r="P16" s="740">
        <v>-7.4</v>
      </c>
      <c r="Q16" s="550"/>
      <c r="R16" s="924"/>
      <c r="S16" s="740">
        <v>4.7</v>
      </c>
      <c r="T16" s="889"/>
      <c r="U16" s="924"/>
      <c r="V16" s="740">
        <v>-0.4</v>
      </c>
    </row>
    <row r="17" spans="2:22" s="27" customFormat="1" ht="14.25" x14ac:dyDescent="0.2">
      <c r="B17" s="438" t="s">
        <v>286</v>
      </c>
      <c r="C17" s="292"/>
      <c r="D17" s="740">
        <v>-0.1</v>
      </c>
      <c r="E17" s="803"/>
      <c r="F17" s="292"/>
      <c r="G17" s="740">
        <v>-1.5</v>
      </c>
      <c r="H17" s="291"/>
      <c r="I17" s="292"/>
      <c r="J17" s="740">
        <v>2.6</v>
      </c>
      <c r="K17" s="291"/>
      <c r="L17" s="292"/>
      <c r="M17" s="740">
        <v>1.8</v>
      </c>
      <c r="N17" s="803"/>
      <c r="O17" s="542"/>
      <c r="P17" s="740">
        <v>-1</v>
      </c>
      <c r="Q17" s="803"/>
      <c r="R17" s="921"/>
      <c r="S17" s="740">
        <v>2.8</v>
      </c>
      <c r="T17" s="889"/>
      <c r="U17" s="921"/>
      <c r="V17" s="740">
        <v>0</v>
      </c>
    </row>
    <row r="18" spans="2:22" s="27" customFormat="1" ht="14.25" x14ac:dyDescent="0.2">
      <c r="B18" s="284"/>
      <c r="C18" s="549"/>
      <c r="D18" s="740"/>
      <c r="E18" s="548"/>
      <c r="F18" s="549"/>
      <c r="G18" s="740"/>
      <c r="H18" s="548"/>
      <c r="I18" s="549"/>
      <c r="J18" s="740"/>
      <c r="K18" s="548"/>
      <c r="L18" s="549"/>
      <c r="M18" s="740"/>
      <c r="N18" s="548"/>
      <c r="O18" s="549"/>
      <c r="P18" s="740"/>
      <c r="Q18" s="548"/>
      <c r="R18" s="921"/>
      <c r="S18" s="740"/>
      <c r="T18" s="889"/>
      <c r="U18" s="921"/>
      <c r="V18" s="740"/>
    </row>
    <row r="19" spans="2:22" s="27" customFormat="1" ht="15" x14ac:dyDescent="0.25">
      <c r="B19" s="295" t="s">
        <v>26</v>
      </c>
      <c r="C19" s="554" t="s">
        <v>1</v>
      </c>
      <c r="D19" s="849">
        <v>13.1</v>
      </c>
      <c r="E19" s="655"/>
      <c r="F19" s="554" t="s">
        <v>1</v>
      </c>
      <c r="G19" s="849">
        <v>14.3</v>
      </c>
      <c r="H19" s="655"/>
      <c r="I19" s="554" t="s">
        <v>1</v>
      </c>
      <c r="J19" s="849">
        <v>13.6</v>
      </c>
      <c r="K19" s="655"/>
      <c r="L19" s="554" t="s">
        <v>1</v>
      </c>
      <c r="M19" s="849">
        <v>11.6</v>
      </c>
      <c r="N19" s="655"/>
      <c r="O19" s="554" t="s">
        <v>1</v>
      </c>
      <c r="P19" s="849">
        <v>10.6</v>
      </c>
      <c r="Q19" s="655"/>
      <c r="R19" s="929" t="s">
        <v>1</v>
      </c>
      <c r="S19" s="849">
        <v>52.6</v>
      </c>
      <c r="T19" s="889"/>
      <c r="U19" s="929" t="s">
        <v>1</v>
      </c>
      <c r="V19" s="849">
        <v>44.7</v>
      </c>
    </row>
    <row r="20" spans="2:22" s="27" customFormat="1" ht="14.25" x14ac:dyDescent="0.2">
      <c r="B20" s="284"/>
      <c r="C20" s="549"/>
      <c r="D20" s="740"/>
      <c r="E20" s="548"/>
      <c r="F20" s="549"/>
      <c r="G20" s="740"/>
      <c r="H20" s="548"/>
      <c r="I20" s="549"/>
      <c r="J20" s="740"/>
      <c r="K20" s="548"/>
      <c r="L20" s="549"/>
      <c r="M20" s="740"/>
      <c r="N20" s="548"/>
      <c r="O20" s="549"/>
      <c r="P20" s="740"/>
      <c r="Q20" s="548"/>
      <c r="R20" s="921"/>
      <c r="S20" s="740"/>
      <c r="T20" s="889"/>
      <c r="U20" s="921"/>
      <c r="V20" s="740"/>
    </row>
    <row r="21" spans="2:22" s="28" customFormat="1" ht="15" x14ac:dyDescent="0.25">
      <c r="B21" s="280" t="s">
        <v>76</v>
      </c>
      <c r="C21" s="547"/>
      <c r="D21" s="850"/>
      <c r="E21" s="546"/>
      <c r="F21" s="547"/>
      <c r="G21" s="850"/>
      <c r="H21" s="546"/>
      <c r="I21" s="547"/>
      <c r="J21" s="850"/>
      <c r="K21" s="546"/>
      <c r="L21" s="547"/>
      <c r="M21" s="850"/>
      <c r="N21" s="546"/>
      <c r="O21" s="547"/>
      <c r="P21" s="850"/>
      <c r="Q21" s="546"/>
      <c r="R21" s="930"/>
      <c r="S21" s="850"/>
      <c r="T21" s="931"/>
      <c r="U21" s="930"/>
      <c r="V21" s="850"/>
    </row>
    <row r="22" spans="2:22" s="27" customFormat="1" ht="14.25" x14ac:dyDescent="0.2">
      <c r="B22" s="284"/>
      <c r="C22" s="549"/>
      <c r="D22" s="740"/>
      <c r="E22" s="548"/>
      <c r="F22" s="549"/>
      <c r="G22" s="740"/>
      <c r="H22" s="548"/>
      <c r="I22" s="549"/>
      <c r="J22" s="740"/>
      <c r="K22" s="548"/>
      <c r="L22" s="549"/>
      <c r="M22" s="740"/>
      <c r="N22" s="548"/>
      <c r="O22" s="549"/>
      <c r="P22" s="740"/>
      <c r="Q22" s="548"/>
      <c r="R22" s="921"/>
      <c r="S22" s="740"/>
      <c r="T22" s="889"/>
      <c r="U22" s="921"/>
      <c r="V22" s="740"/>
    </row>
    <row r="23" spans="2:22" s="27" customFormat="1" ht="14.25" x14ac:dyDescent="0.2">
      <c r="B23" s="291" t="s">
        <v>145</v>
      </c>
      <c r="C23" s="292"/>
      <c r="D23" s="740">
        <v>0.7</v>
      </c>
      <c r="E23" s="291"/>
      <c r="F23" s="292"/>
      <c r="G23" s="740">
        <v>14.3</v>
      </c>
      <c r="H23" s="291"/>
      <c r="I23" s="292"/>
      <c r="J23" s="740">
        <v>17.399999999999999</v>
      </c>
      <c r="K23" s="291"/>
      <c r="L23" s="292"/>
      <c r="M23" s="740">
        <v>0.5</v>
      </c>
      <c r="N23" s="803"/>
      <c r="O23" s="542"/>
      <c r="P23" s="740">
        <v>0.5</v>
      </c>
      <c r="Q23" s="803"/>
      <c r="R23" s="921"/>
      <c r="S23" s="740">
        <v>32.9</v>
      </c>
      <c r="T23" s="889"/>
      <c r="U23" s="921"/>
      <c r="V23" s="740">
        <v>20</v>
      </c>
    </row>
    <row r="24" spans="2:22" s="27" customFormat="1" ht="14.25" x14ac:dyDescent="0.2">
      <c r="B24" s="291" t="s">
        <v>36</v>
      </c>
      <c r="C24" s="292"/>
      <c r="D24" s="740">
        <v>2.9</v>
      </c>
      <c r="E24" s="291"/>
      <c r="F24" s="292"/>
      <c r="G24" s="740">
        <v>1.6</v>
      </c>
      <c r="H24" s="291"/>
      <c r="I24" s="292"/>
      <c r="J24" s="740">
        <v>2.9</v>
      </c>
      <c r="K24" s="291"/>
      <c r="L24" s="292"/>
      <c r="M24" s="740">
        <v>2.2000000000000002</v>
      </c>
      <c r="N24" s="803"/>
      <c r="O24" s="542"/>
      <c r="P24" s="740">
        <v>2.2999999999999998</v>
      </c>
      <c r="Q24" s="803"/>
      <c r="R24" s="921"/>
      <c r="S24" s="740">
        <v>9.6</v>
      </c>
      <c r="T24" s="889"/>
      <c r="U24" s="921"/>
      <c r="V24" s="740">
        <v>10.1</v>
      </c>
    </row>
    <row r="25" spans="2:22" s="27" customFormat="1" ht="14.25" x14ac:dyDescent="0.2">
      <c r="B25" s="284"/>
      <c r="C25" s="549"/>
      <c r="D25" s="848"/>
      <c r="E25" s="548"/>
      <c r="F25" s="549"/>
      <c r="G25" s="848"/>
      <c r="H25" s="548"/>
      <c r="I25" s="549"/>
      <c r="J25" s="848"/>
      <c r="K25" s="548"/>
      <c r="L25" s="549"/>
      <c r="M25" s="848"/>
      <c r="N25" s="548"/>
      <c r="O25" s="549"/>
      <c r="P25" s="848"/>
      <c r="Q25" s="548"/>
      <c r="R25" s="932"/>
      <c r="S25" s="848"/>
      <c r="T25" s="889"/>
      <c r="U25" s="932"/>
      <c r="V25" s="848"/>
    </row>
    <row r="26" spans="2:22" s="26" customFormat="1" ht="15" x14ac:dyDescent="0.25">
      <c r="B26" s="303" t="s">
        <v>77</v>
      </c>
      <c r="C26" s="556"/>
      <c r="D26" s="849">
        <v>3.6</v>
      </c>
      <c r="E26" s="555"/>
      <c r="F26" s="556"/>
      <c r="G26" s="849">
        <v>15.9</v>
      </c>
      <c r="H26" s="555"/>
      <c r="I26" s="556"/>
      <c r="J26" s="849">
        <v>20.3</v>
      </c>
      <c r="K26" s="555"/>
      <c r="L26" s="556"/>
      <c r="M26" s="849">
        <v>2.7</v>
      </c>
      <c r="N26" s="555"/>
      <c r="O26" s="556"/>
      <c r="P26" s="849">
        <v>2.8</v>
      </c>
      <c r="Q26" s="555"/>
      <c r="R26" s="934"/>
      <c r="S26" s="849">
        <v>42.5</v>
      </c>
      <c r="T26" s="925"/>
      <c r="U26" s="934"/>
      <c r="V26" s="849">
        <v>30.1</v>
      </c>
    </row>
    <row r="27" spans="2:22" s="26" customFormat="1" ht="15" x14ac:dyDescent="0.25">
      <c r="B27" s="306"/>
      <c r="C27" s="558"/>
      <c r="D27" s="851"/>
      <c r="E27" s="557"/>
      <c r="F27" s="558"/>
      <c r="G27" s="851"/>
      <c r="H27" s="557"/>
      <c r="I27" s="558"/>
      <c r="J27" s="851"/>
      <c r="K27" s="557"/>
      <c r="L27" s="558"/>
      <c r="M27" s="851"/>
      <c r="N27" s="557"/>
      <c r="O27" s="558"/>
      <c r="P27" s="851"/>
      <c r="Q27" s="557"/>
      <c r="R27" s="936"/>
      <c r="S27" s="851"/>
      <c r="T27" s="925"/>
      <c r="U27" s="936"/>
      <c r="V27" s="851"/>
    </row>
    <row r="28" spans="2:22" s="27" customFormat="1" ht="14.25" x14ac:dyDescent="0.2">
      <c r="B28" s="284"/>
      <c r="C28" s="549"/>
      <c r="D28" s="848"/>
      <c r="E28" s="548"/>
      <c r="F28" s="549"/>
      <c r="G28" s="848"/>
      <c r="H28" s="548"/>
      <c r="I28" s="549"/>
      <c r="J28" s="848"/>
      <c r="K28" s="548"/>
      <c r="L28" s="549"/>
      <c r="M28" s="848"/>
      <c r="N28" s="548"/>
      <c r="O28" s="549"/>
      <c r="P28" s="848"/>
      <c r="Q28" s="548"/>
      <c r="R28" s="932"/>
      <c r="S28" s="848"/>
      <c r="T28" s="889"/>
      <c r="U28" s="932"/>
      <c r="V28" s="848"/>
    </row>
    <row r="29" spans="2:22" s="26" customFormat="1" ht="15.75" thickBot="1" x14ac:dyDescent="0.3">
      <c r="B29" s="555" t="s">
        <v>175</v>
      </c>
      <c r="C29" s="559" t="s">
        <v>1</v>
      </c>
      <c r="D29" s="852">
        <v>9.5</v>
      </c>
      <c r="E29" s="555"/>
      <c r="F29" s="559" t="s">
        <v>1</v>
      </c>
      <c r="G29" s="852">
        <v>-1.6</v>
      </c>
      <c r="H29" s="555"/>
      <c r="I29" s="559" t="s">
        <v>1</v>
      </c>
      <c r="J29" s="852">
        <v>-6.7</v>
      </c>
      <c r="K29" s="555"/>
      <c r="L29" s="559" t="s">
        <v>1</v>
      </c>
      <c r="M29" s="852">
        <v>8.9</v>
      </c>
      <c r="N29" s="555"/>
      <c r="O29" s="559" t="s">
        <v>1</v>
      </c>
      <c r="P29" s="852">
        <v>7.8</v>
      </c>
      <c r="Q29" s="555"/>
      <c r="R29" s="937" t="s">
        <v>1</v>
      </c>
      <c r="S29" s="852">
        <v>10.1</v>
      </c>
      <c r="T29" s="925"/>
      <c r="U29" s="937" t="s">
        <v>1</v>
      </c>
      <c r="V29" s="852">
        <v>14.6</v>
      </c>
    </row>
    <row r="30" spans="2:22" ht="14.25" x14ac:dyDescent="0.2">
      <c r="B30" s="284"/>
      <c r="C30" s="549"/>
      <c r="D30" s="741"/>
      <c r="E30" s="548"/>
      <c r="F30" s="549"/>
      <c r="G30" s="741"/>
      <c r="H30" s="548"/>
      <c r="I30" s="549"/>
      <c r="J30" s="488"/>
      <c r="K30" s="548"/>
      <c r="L30" s="549"/>
      <c r="M30" s="488"/>
      <c r="N30" s="548"/>
      <c r="O30" s="549"/>
      <c r="P30" s="488"/>
      <c r="Q30" s="548"/>
      <c r="R30" s="921"/>
      <c r="S30" s="741"/>
      <c r="U30" s="921"/>
      <c r="V30" s="488"/>
    </row>
    <row r="31" spans="2:22" ht="14.25" x14ac:dyDescent="0.2">
      <c r="B31" s="284"/>
      <c r="C31" s="549"/>
      <c r="D31" s="488"/>
      <c r="E31" s="548"/>
      <c r="F31" s="549"/>
      <c r="G31" s="488"/>
      <c r="H31" s="548"/>
      <c r="I31" s="549"/>
      <c r="J31" s="488"/>
      <c r="K31" s="548"/>
      <c r="L31" s="549"/>
      <c r="M31" s="488"/>
      <c r="N31" s="548"/>
      <c r="O31" s="549"/>
      <c r="P31" s="488"/>
      <c r="Q31" s="548"/>
      <c r="R31" s="921"/>
      <c r="S31" s="741"/>
      <c r="U31" s="921"/>
      <c r="V31" s="488"/>
    </row>
    <row r="32" spans="2:22" ht="14.25" x14ac:dyDescent="0.2">
      <c r="B32" s="312" t="s">
        <v>130</v>
      </c>
      <c r="C32" s="490"/>
      <c r="D32" s="853">
        <v>5.2999999999999999E-2</v>
      </c>
      <c r="E32" s="703"/>
      <c r="F32" s="490"/>
      <c r="G32" s="853">
        <v>1</v>
      </c>
      <c r="H32" s="703"/>
      <c r="I32" s="490"/>
      <c r="J32" s="853">
        <v>1.2789999999999999</v>
      </c>
      <c r="K32" s="703"/>
      <c r="L32" s="490"/>
      <c r="M32" s="853">
        <v>4.2999999999999997E-2</v>
      </c>
      <c r="N32" s="703"/>
      <c r="O32" s="490"/>
      <c r="P32" s="853">
        <v>4.7E-2</v>
      </c>
      <c r="Q32" s="703"/>
      <c r="R32" s="939"/>
      <c r="S32" s="853">
        <v>0.625</v>
      </c>
      <c r="U32" s="939"/>
      <c r="V32" s="853">
        <v>0.44700000000000001</v>
      </c>
    </row>
    <row r="33" spans="2:22" ht="14.25" x14ac:dyDescent="0.2">
      <c r="B33" s="312" t="s">
        <v>135</v>
      </c>
      <c r="C33" s="490"/>
      <c r="D33" s="853">
        <v>0.221</v>
      </c>
      <c r="E33" s="703"/>
      <c r="F33" s="490"/>
      <c r="G33" s="853">
        <v>0.112</v>
      </c>
      <c r="H33" s="703"/>
      <c r="I33" s="490"/>
      <c r="J33" s="853">
        <v>0.21299999999999999</v>
      </c>
      <c r="K33" s="703"/>
      <c r="L33" s="490"/>
      <c r="M33" s="853">
        <v>0.19</v>
      </c>
      <c r="N33" s="703"/>
      <c r="O33" s="490"/>
      <c r="P33" s="853">
        <v>0.217</v>
      </c>
      <c r="Q33" s="703"/>
      <c r="R33" s="939"/>
      <c r="S33" s="853">
        <v>0.183</v>
      </c>
      <c r="U33" s="939"/>
      <c r="V33" s="853">
        <v>0.22600000000000001</v>
      </c>
    </row>
    <row r="34" spans="2:22" ht="15" thickBot="1" x14ac:dyDescent="0.25">
      <c r="B34" s="284"/>
      <c r="C34" s="977"/>
      <c r="D34" s="978">
        <v>0.27400000000000002</v>
      </c>
      <c r="E34" s="548"/>
      <c r="F34" s="977"/>
      <c r="G34" s="978">
        <v>1.1120000000000001</v>
      </c>
      <c r="H34" s="548"/>
      <c r="I34" s="977"/>
      <c r="J34" s="978">
        <v>1.492</v>
      </c>
      <c r="K34" s="548"/>
      <c r="L34" s="977"/>
      <c r="M34" s="978">
        <v>0.23300000000000001</v>
      </c>
      <c r="N34" s="548"/>
      <c r="O34" s="977"/>
      <c r="P34" s="978">
        <v>0.26400000000000001</v>
      </c>
      <c r="Q34" s="548"/>
      <c r="R34" s="1054"/>
      <c r="S34" s="978">
        <v>0.80800000000000005</v>
      </c>
      <c r="U34" s="1050"/>
      <c r="V34" s="978">
        <v>0.67300000000000004</v>
      </c>
    </row>
    <row r="35" spans="2:22" x14ac:dyDescent="0.2">
      <c r="Q35" s="20"/>
      <c r="R35" s="134"/>
      <c r="T35" s="134"/>
    </row>
  </sheetData>
  <mergeCells count="2">
    <mergeCell ref="B1:V1"/>
    <mergeCell ref="B2:V2"/>
  </mergeCells>
  <phoneticPr fontId="17" type="noConversion"/>
  <pageMargins left="0.83" right="0.77" top="0.64" bottom="1" header="0.5" footer="0.33"/>
  <pageSetup scale="73" orientation="landscape" horizontalDpi="1200" verticalDpi="1200" r:id="rId1"/>
  <headerFooter alignWithMargins="0">
    <oddHeader>&amp;R&amp;G</oddHeader>
    <oddFooter>&amp;CPAGE 10</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6"/>
  <sheetViews>
    <sheetView zoomScale="90" zoomScaleNormal="90" zoomScaleSheetLayoutView="90" workbookViewId="0">
      <selection activeCell="A62" sqref="A62"/>
    </sheetView>
  </sheetViews>
  <sheetFormatPr defaultRowHeight="12.75" x14ac:dyDescent="0.2"/>
  <cols>
    <col min="1" max="1" width="6.7109375" style="465" customWidth="1"/>
    <col min="2" max="2" width="49.28515625" style="465" customWidth="1"/>
    <col min="3" max="3" width="3.140625" style="465" customWidth="1"/>
    <col min="4" max="4" width="9.5703125" style="465" customWidth="1"/>
    <col min="5" max="5" width="4.42578125" style="465" customWidth="1"/>
    <col min="6" max="6" width="3.140625" style="71" customWidth="1"/>
    <col min="7" max="7" width="9.5703125" style="20" customWidth="1"/>
    <col min="8" max="8" width="4.42578125" style="465" customWidth="1"/>
    <col min="9" max="9" width="3.140625" style="465" customWidth="1"/>
    <col min="10" max="10" width="9.5703125" style="465" customWidth="1"/>
    <col min="11" max="11" width="4.42578125" style="465" customWidth="1"/>
    <col min="12" max="12" width="3.140625" style="71" customWidth="1"/>
    <col min="13" max="13" width="9.5703125" style="20" customWidth="1"/>
    <col min="14" max="14" width="4.42578125" style="465" customWidth="1"/>
    <col min="15" max="15" width="3.140625" style="71" customWidth="1"/>
    <col min="16" max="16" width="9.5703125" style="20" customWidth="1"/>
    <col min="17" max="17" width="4.42578125" style="498" customWidth="1"/>
    <col min="18" max="18" width="3.28515625" style="137" customWidth="1"/>
    <col min="19" max="19" width="9.140625" style="134" customWidth="1"/>
    <col min="20" max="20" width="4.7109375" style="498" customWidth="1"/>
    <col min="21" max="21" width="3.140625" style="22" customWidth="1"/>
    <col min="22" max="22" width="9.5703125" style="20" customWidth="1"/>
    <col min="23" max="16384" width="9.140625" style="465"/>
  </cols>
  <sheetData>
    <row r="1" spans="2:22" ht="16.5" customHeight="1" x14ac:dyDescent="0.25">
      <c r="B1" s="1064" t="s">
        <v>325</v>
      </c>
      <c r="C1" s="1064"/>
      <c r="D1" s="1064"/>
      <c r="E1" s="1064"/>
      <c r="F1" s="1064"/>
      <c r="G1" s="1064"/>
      <c r="H1" s="1064"/>
      <c r="I1" s="1064"/>
      <c r="J1" s="1064"/>
      <c r="K1" s="1064"/>
      <c r="L1" s="1064"/>
      <c r="M1" s="1064"/>
      <c r="N1" s="1064"/>
      <c r="O1" s="1064"/>
      <c r="P1" s="1064"/>
      <c r="Q1" s="1064"/>
      <c r="R1" s="1064"/>
      <c r="S1" s="1064"/>
      <c r="T1" s="1064"/>
      <c r="U1" s="1064"/>
      <c r="V1" s="1064"/>
    </row>
    <row r="2" spans="2:22" s="18" customFormat="1" ht="16.5" customHeight="1" x14ac:dyDescent="0.25">
      <c r="B2" s="1065" t="s">
        <v>398</v>
      </c>
      <c r="C2" s="1065"/>
      <c r="D2" s="1065"/>
      <c r="E2" s="1065"/>
      <c r="F2" s="1065"/>
      <c r="G2" s="1065"/>
      <c r="H2" s="1065"/>
      <c r="I2" s="1065"/>
      <c r="J2" s="1065"/>
      <c r="K2" s="1065"/>
      <c r="L2" s="1065"/>
      <c r="M2" s="1065"/>
      <c r="N2" s="1065"/>
      <c r="O2" s="1065"/>
      <c r="P2" s="1065"/>
      <c r="Q2" s="1065"/>
      <c r="R2" s="1065"/>
      <c r="S2" s="1065"/>
      <c r="T2" s="1065"/>
      <c r="U2" s="1065"/>
      <c r="V2" s="1065"/>
    </row>
    <row r="3" spans="2:22" s="18" customFormat="1" ht="12.75" customHeight="1" x14ac:dyDescent="0.2">
      <c r="B3" s="43"/>
      <c r="C3" s="43"/>
      <c r="D3" s="43"/>
      <c r="E3" s="43"/>
      <c r="F3" s="69"/>
      <c r="G3" s="17"/>
      <c r="H3" s="43"/>
      <c r="I3" s="43"/>
      <c r="J3" s="43"/>
      <c r="K3" s="43"/>
      <c r="L3" s="69"/>
      <c r="M3" s="17"/>
      <c r="N3" s="43"/>
      <c r="O3" s="69"/>
      <c r="P3" s="17"/>
      <c r="Q3" s="908"/>
      <c r="R3" s="909"/>
      <c r="S3" s="910"/>
      <c r="T3" s="130"/>
      <c r="U3" s="72"/>
      <c r="V3" s="17"/>
    </row>
    <row r="4" spans="2:22" s="18" customFormat="1" ht="12.75" customHeight="1" x14ac:dyDescent="0.2">
      <c r="B4" s="543"/>
      <c r="C4" s="543"/>
      <c r="D4" s="543"/>
      <c r="E4" s="543"/>
      <c r="F4" s="544"/>
      <c r="G4" s="543"/>
      <c r="H4" s="543"/>
      <c r="I4" s="543"/>
      <c r="J4" s="543"/>
      <c r="K4" s="543"/>
      <c r="L4" s="544"/>
      <c r="M4" s="543"/>
      <c r="N4" s="543"/>
      <c r="O4" s="544"/>
      <c r="P4" s="543"/>
      <c r="Q4" s="911"/>
      <c r="R4" s="912"/>
      <c r="S4" s="911"/>
      <c r="T4" s="130"/>
      <c r="U4" s="279"/>
      <c r="V4" s="543"/>
    </row>
    <row r="5" spans="2:22" s="18" customFormat="1" ht="12.75" customHeight="1" x14ac:dyDescent="0.2">
      <c r="B5" s="543"/>
      <c r="C5" s="543"/>
      <c r="D5" s="543"/>
      <c r="E5" s="543"/>
      <c r="F5" s="544"/>
      <c r="G5" s="543"/>
      <c r="H5" s="543"/>
      <c r="I5" s="543"/>
      <c r="J5" s="543"/>
      <c r="K5" s="543"/>
      <c r="L5" s="544"/>
      <c r="M5" s="543"/>
      <c r="N5" s="543"/>
      <c r="O5" s="544"/>
      <c r="P5" s="543"/>
      <c r="Q5" s="911"/>
      <c r="R5" s="912"/>
      <c r="S5" s="911"/>
      <c r="T5" s="130"/>
      <c r="U5" s="279"/>
      <c r="V5" s="543"/>
    </row>
    <row r="6" spans="2:22" s="25" customFormat="1" ht="17.25" x14ac:dyDescent="0.25">
      <c r="B6" s="543"/>
      <c r="C6" s="544"/>
      <c r="D6" s="545" t="s">
        <v>79</v>
      </c>
      <c r="E6" s="543"/>
      <c r="F6" s="544"/>
      <c r="G6" s="545" t="s">
        <v>122</v>
      </c>
      <c r="H6" s="543"/>
      <c r="I6" s="544"/>
      <c r="J6" s="545" t="s">
        <v>121</v>
      </c>
      <c r="K6" s="543"/>
      <c r="L6" s="544"/>
      <c r="M6" s="545" t="s">
        <v>120</v>
      </c>
      <c r="N6" s="543"/>
      <c r="O6" s="544"/>
      <c r="P6" s="545" t="s">
        <v>502</v>
      </c>
      <c r="Q6" s="911"/>
      <c r="R6" s="913"/>
      <c r="S6" s="816" t="s">
        <v>78</v>
      </c>
      <c r="T6" s="914"/>
      <c r="U6" s="275"/>
      <c r="V6" s="816" t="s">
        <v>404</v>
      </c>
    </row>
    <row r="7" spans="2:22" s="25" customFormat="1" ht="15" x14ac:dyDescent="0.25">
      <c r="B7" s="543"/>
      <c r="C7" s="472"/>
      <c r="D7" s="277">
        <v>2014</v>
      </c>
      <c r="E7" s="543"/>
      <c r="F7" s="472"/>
      <c r="G7" s="277">
        <v>2014</v>
      </c>
      <c r="H7" s="543"/>
      <c r="I7" s="472"/>
      <c r="J7" s="277">
        <v>2014</v>
      </c>
      <c r="K7" s="543"/>
      <c r="L7" s="472"/>
      <c r="M7" s="277">
        <v>2014</v>
      </c>
      <c r="N7" s="543"/>
      <c r="O7" s="472"/>
      <c r="P7" s="277">
        <v>2013</v>
      </c>
      <c r="Q7" s="911"/>
      <c r="R7" s="915"/>
      <c r="S7" s="916">
        <v>2014</v>
      </c>
      <c r="T7" s="914"/>
      <c r="U7" s="278"/>
      <c r="V7" s="277">
        <v>2013</v>
      </c>
    </row>
    <row r="8" spans="2:22" s="18" customFormat="1" ht="14.25" x14ac:dyDescent="0.2">
      <c r="B8" s="543"/>
      <c r="C8" s="544"/>
      <c r="D8" s="543"/>
      <c r="E8" s="543"/>
      <c r="F8" s="544"/>
      <c r="G8" s="543"/>
      <c r="H8" s="543"/>
      <c r="I8" s="544"/>
      <c r="J8" s="543"/>
      <c r="K8" s="543"/>
      <c r="L8" s="544"/>
      <c r="M8" s="543"/>
      <c r="N8" s="543"/>
      <c r="O8" s="544"/>
      <c r="P8" s="543"/>
      <c r="Q8" s="911"/>
      <c r="R8" s="912"/>
      <c r="S8" s="911"/>
      <c r="T8" s="130"/>
      <c r="U8" s="279"/>
      <c r="V8" s="543"/>
    </row>
    <row r="9" spans="2:22" s="24" customFormat="1" ht="15.75" x14ac:dyDescent="0.25">
      <c r="B9" s="546" t="s">
        <v>395</v>
      </c>
      <c r="C9" s="547"/>
      <c r="D9" s="475"/>
      <c r="E9" s="546"/>
      <c r="F9" s="547"/>
      <c r="G9" s="475"/>
      <c r="H9" s="969"/>
      <c r="I9" s="547"/>
      <c r="J9" s="475"/>
      <c r="K9" s="546"/>
      <c r="L9" s="547"/>
      <c r="M9" s="475"/>
      <c r="N9" s="546"/>
      <c r="O9" s="547"/>
      <c r="P9" s="475"/>
      <c r="Q9" s="917"/>
      <c r="R9" s="918"/>
      <c r="S9" s="919"/>
      <c r="T9" s="920"/>
      <c r="U9" s="283"/>
      <c r="V9" s="475"/>
    </row>
    <row r="10" spans="2:22" ht="14.25" x14ac:dyDescent="0.2">
      <c r="B10" s="548"/>
      <c r="C10" s="549"/>
      <c r="D10" s="552"/>
      <c r="E10" s="548"/>
      <c r="F10" s="549"/>
      <c r="G10" s="552"/>
      <c r="H10" s="970"/>
      <c r="I10" s="549"/>
      <c r="J10" s="552"/>
      <c r="K10" s="548"/>
      <c r="L10" s="549"/>
      <c r="M10" s="552"/>
      <c r="N10" s="548"/>
      <c r="O10" s="549"/>
      <c r="P10" s="552"/>
      <c r="Q10" s="903"/>
      <c r="R10" s="921"/>
      <c r="S10" s="922"/>
      <c r="U10" s="287"/>
      <c r="V10" s="552"/>
    </row>
    <row r="11" spans="2:22" s="26" customFormat="1" ht="14.25" x14ac:dyDescent="0.2">
      <c r="B11" s="550" t="s">
        <v>23</v>
      </c>
      <c r="C11" s="551" t="s">
        <v>1</v>
      </c>
      <c r="D11" s="740">
        <v>43.8</v>
      </c>
      <c r="E11" s="550"/>
      <c r="F11" s="551" t="s">
        <v>1</v>
      </c>
      <c r="G11" s="740">
        <v>50.3</v>
      </c>
      <c r="H11" s="971"/>
      <c r="I11" s="551" t="s">
        <v>1</v>
      </c>
      <c r="J11" s="740">
        <v>82</v>
      </c>
      <c r="K11" s="971"/>
      <c r="L11" s="551" t="s">
        <v>1</v>
      </c>
      <c r="M11" s="740">
        <v>108.2</v>
      </c>
      <c r="N11" s="971"/>
      <c r="O11" s="551" t="s">
        <v>1</v>
      </c>
      <c r="P11" s="740">
        <v>24.5</v>
      </c>
      <c r="Q11" s="923"/>
      <c r="R11" s="924" t="s">
        <v>1</v>
      </c>
      <c r="S11" s="740">
        <v>284.3</v>
      </c>
      <c r="T11" s="925"/>
      <c r="U11" s="551" t="s">
        <v>1</v>
      </c>
      <c r="V11" s="740">
        <v>24.5</v>
      </c>
    </row>
    <row r="12" spans="2:22" s="26" customFormat="1" ht="14.25" x14ac:dyDescent="0.2">
      <c r="B12" s="291" t="s">
        <v>33</v>
      </c>
      <c r="C12" s="292"/>
      <c r="D12" s="740">
        <v>-3.8</v>
      </c>
      <c r="E12" s="291"/>
      <c r="F12" s="292"/>
      <c r="G12" s="740">
        <v>-11.6</v>
      </c>
      <c r="H12" s="972"/>
      <c r="I12" s="292"/>
      <c r="J12" s="740">
        <v>-8.8000000000000007</v>
      </c>
      <c r="K12" s="972"/>
      <c r="L12" s="292"/>
      <c r="M12" s="740">
        <v>-40.700000000000003</v>
      </c>
      <c r="N12" s="972"/>
      <c r="O12" s="292"/>
      <c r="P12" s="740">
        <v>-1.7</v>
      </c>
      <c r="Q12" s="271"/>
      <c r="R12" s="921"/>
      <c r="S12" s="740">
        <v>-64.900000000000006</v>
      </c>
      <c r="T12" s="925"/>
      <c r="U12" s="292"/>
      <c r="V12" s="740">
        <v>-1.7</v>
      </c>
    </row>
    <row r="13" spans="2:22" s="27" customFormat="1" ht="14.25" x14ac:dyDescent="0.2">
      <c r="B13" s="548"/>
      <c r="C13" s="549"/>
      <c r="D13" s="848"/>
      <c r="E13" s="548"/>
      <c r="F13" s="549"/>
      <c r="G13" s="848"/>
      <c r="H13" s="970"/>
      <c r="I13" s="549"/>
      <c r="J13" s="848"/>
      <c r="K13" s="970"/>
      <c r="L13" s="549"/>
      <c r="M13" s="848"/>
      <c r="N13" s="970"/>
      <c r="O13" s="549"/>
      <c r="P13" s="848"/>
      <c r="Q13" s="903"/>
      <c r="R13" s="926"/>
      <c r="S13" s="848"/>
      <c r="T13" s="889"/>
      <c r="U13" s="549"/>
      <c r="V13" s="848"/>
    </row>
    <row r="14" spans="2:22" s="27" customFormat="1" ht="15" x14ac:dyDescent="0.25">
      <c r="B14" s="655" t="s">
        <v>25</v>
      </c>
      <c r="C14" s="561"/>
      <c r="D14" s="849">
        <v>40</v>
      </c>
      <c r="E14" s="655"/>
      <c r="F14" s="561"/>
      <c r="G14" s="849">
        <v>38.700000000000003</v>
      </c>
      <c r="H14" s="973"/>
      <c r="I14" s="561"/>
      <c r="J14" s="849">
        <v>73.2</v>
      </c>
      <c r="K14" s="973"/>
      <c r="L14" s="561"/>
      <c r="M14" s="849">
        <v>67.5</v>
      </c>
      <c r="N14" s="973"/>
      <c r="O14" s="561"/>
      <c r="P14" s="849">
        <v>22.8</v>
      </c>
      <c r="Q14" s="927"/>
      <c r="R14" s="928"/>
      <c r="S14" s="849">
        <v>219.4</v>
      </c>
      <c r="T14" s="889"/>
      <c r="U14" s="561"/>
      <c r="V14" s="849">
        <v>22.8</v>
      </c>
    </row>
    <row r="15" spans="2:22" s="27" customFormat="1" ht="14.25" x14ac:dyDescent="0.2">
      <c r="B15" s="548"/>
      <c r="C15" s="549"/>
      <c r="D15" s="740"/>
      <c r="E15" s="548"/>
      <c r="F15" s="549"/>
      <c r="G15" s="740"/>
      <c r="H15" s="970"/>
      <c r="I15" s="549"/>
      <c r="J15" s="740"/>
      <c r="K15" s="970"/>
      <c r="L15" s="549"/>
      <c r="M15" s="740"/>
      <c r="N15" s="970"/>
      <c r="O15" s="549"/>
      <c r="P15" s="740"/>
      <c r="Q15" s="903"/>
      <c r="R15" s="921"/>
      <c r="S15" s="740"/>
      <c r="T15" s="889"/>
      <c r="U15" s="549"/>
      <c r="V15" s="740"/>
    </row>
    <row r="16" spans="2:22" s="27" customFormat="1" ht="14.25" x14ac:dyDescent="0.2">
      <c r="B16" s="550" t="s">
        <v>34</v>
      </c>
      <c r="C16" s="553"/>
      <c r="D16" s="740">
        <v>27.1</v>
      </c>
      <c r="E16" s="550"/>
      <c r="F16" s="553"/>
      <c r="G16" s="740">
        <v>21.5</v>
      </c>
      <c r="H16" s="971"/>
      <c r="I16" s="553"/>
      <c r="J16" s="740">
        <v>-16.899999999999999</v>
      </c>
      <c r="K16" s="971"/>
      <c r="L16" s="553"/>
      <c r="M16" s="740">
        <v>-40.700000000000003</v>
      </c>
      <c r="N16" s="971"/>
      <c r="O16" s="553"/>
      <c r="P16" s="740">
        <v>26.9</v>
      </c>
      <c r="Q16" s="923"/>
      <c r="R16" s="924"/>
      <c r="S16" s="740">
        <v>-9</v>
      </c>
      <c r="T16" s="889"/>
      <c r="U16" s="553"/>
      <c r="V16" s="740">
        <v>26.9</v>
      </c>
    </row>
    <row r="17" spans="2:22" s="27" customFormat="1" ht="14.25" x14ac:dyDescent="0.2">
      <c r="B17" s="803" t="s">
        <v>286</v>
      </c>
      <c r="C17" s="292"/>
      <c r="D17" s="740">
        <v>-12.8</v>
      </c>
      <c r="E17" s="803"/>
      <c r="F17" s="292"/>
      <c r="G17" s="740">
        <v>-4.9000000000000004</v>
      </c>
      <c r="H17" s="972"/>
      <c r="I17" s="292"/>
      <c r="J17" s="740">
        <v>-5.0999999999999996</v>
      </c>
      <c r="K17" s="972"/>
      <c r="L17" s="292"/>
      <c r="M17" s="740">
        <v>26.5</v>
      </c>
      <c r="N17" s="972"/>
      <c r="O17" s="292"/>
      <c r="P17" s="740">
        <v>-9.9</v>
      </c>
      <c r="Q17" s="271"/>
      <c r="R17" s="921"/>
      <c r="S17" s="740">
        <v>3.7</v>
      </c>
      <c r="T17" s="889"/>
      <c r="U17" s="292"/>
      <c r="V17" s="740">
        <v>-9.9</v>
      </c>
    </row>
    <row r="18" spans="2:22" s="27" customFormat="1" ht="14.25" x14ac:dyDescent="0.2">
      <c r="B18" s="548"/>
      <c r="C18" s="549"/>
      <c r="D18" s="740"/>
      <c r="E18" s="548"/>
      <c r="F18" s="549"/>
      <c r="G18" s="740"/>
      <c r="H18" s="970"/>
      <c r="I18" s="549"/>
      <c r="J18" s="740"/>
      <c r="K18" s="970"/>
      <c r="L18" s="549"/>
      <c r="M18" s="740"/>
      <c r="N18" s="970"/>
      <c r="O18" s="549"/>
      <c r="P18" s="740"/>
      <c r="Q18" s="903"/>
      <c r="R18" s="921"/>
      <c r="S18" s="740"/>
      <c r="T18" s="889"/>
      <c r="U18" s="549"/>
      <c r="V18" s="740"/>
    </row>
    <row r="19" spans="2:22" s="27" customFormat="1" ht="15" x14ac:dyDescent="0.25">
      <c r="B19" s="655" t="s">
        <v>26</v>
      </c>
      <c r="C19" s="554" t="s">
        <v>1</v>
      </c>
      <c r="D19" s="849">
        <v>54.3</v>
      </c>
      <c r="E19" s="655"/>
      <c r="F19" s="554" t="s">
        <v>1</v>
      </c>
      <c r="G19" s="849">
        <v>55.3</v>
      </c>
      <c r="H19" s="973"/>
      <c r="I19" s="554" t="s">
        <v>1</v>
      </c>
      <c r="J19" s="849">
        <v>51.2</v>
      </c>
      <c r="K19" s="973"/>
      <c r="L19" s="554" t="s">
        <v>1</v>
      </c>
      <c r="M19" s="849">
        <v>53.3</v>
      </c>
      <c r="N19" s="973"/>
      <c r="O19" s="554" t="s">
        <v>1</v>
      </c>
      <c r="P19" s="849">
        <v>39.799999999999997</v>
      </c>
      <c r="Q19" s="927"/>
      <c r="R19" s="929" t="s">
        <v>1</v>
      </c>
      <c r="S19" s="849">
        <v>214.1</v>
      </c>
      <c r="T19" s="889"/>
      <c r="U19" s="554" t="s">
        <v>1</v>
      </c>
      <c r="V19" s="849">
        <v>39.799999999999997</v>
      </c>
    </row>
    <row r="20" spans="2:22" s="27" customFormat="1" ht="14.25" x14ac:dyDescent="0.2">
      <c r="B20" s="548"/>
      <c r="C20" s="549"/>
      <c r="D20" s="740"/>
      <c r="E20" s="548"/>
      <c r="F20" s="549"/>
      <c r="G20" s="740"/>
      <c r="H20" s="970"/>
      <c r="I20" s="549"/>
      <c r="J20" s="740"/>
      <c r="K20" s="970"/>
      <c r="L20" s="549"/>
      <c r="M20" s="740"/>
      <c r="N20" s="970"/>
      <c r="O20" s="549"/>
      <c r="P20" s="740"/>
      <c r="Q20" s="903"/>
      <c r="R20" s="921"/>
      <c r="S20" s="740"/>
      <c r="T20" s="889"/>
      <c r="U20" s="549"/>
      <c r="V20" s="740"/>
    </row>
    <row r="21" spans="2:22" s="28" customFormat="1" ht="15" x14ac:dyDescent="0.25">
      <c r="B21" s="546" t="s">
        <v>76</v>
      </c>
      <c r="C21" s="547"/>
      <c r="D21" s="850"/>
      <c r="E21" s="546"/>
      <c r="F21" s="547"/>
      <c r="G21" s="850"/>
      <c r="H21" s="969"/>
      <c r="I21" s="547"/>
      <c r="J21" s="850"/>
      <c r="K21" s="969"/>
      <c r="L21" s="547"/>
      <c r="M21" s="850"/>
      <c r="N21" s="969"/>
      <c r="O21" s="547"/>
      <c r="P21" s="850"/>
      <c r="Q21" s="917"/>
      <c r="R21" s="930"/>
      <c r="S21" s="850"/>
      <c r="T21" s="931"/>
      <c r="U21" s="547"/>
      <c r="V21" s="850"/>
    </row>
    <row r="22" spans="2:22" s="27" customFormat="1" ht="14.25" x14ac:dyDescent="0.2">
      <c r="B22" s="548"/>
      <c r="C22" s="549"/>
      <c r="D22" s="740"/>
      <c r="E22" s="548"/>
      <c r="F22" s="549"/>
      <c r="G22" s="740"/>
      <c r="H22" s="970"/>
      <c r="I22" s="549"/>
      <c r="J22" s="740"/>
      <c r="K22" s="970"/>
      <c r="L22" s="549"/>
      <c r="M22" s="740"/>
      <c r="N22" s="970"/>
      <c r="O22" s="549"/>
      <c r="P22" s="740"/>
      <c r="Q22" s="903"/>
      <c r="R22" s="921"/>
      <c r="S22" s="740"/>
      <c r="T22" s="889"/>
      <c r="U22" s="549"/>
      <c r="V22" s="740"/>
    </row>
    <row r="23" spans="2:22" s="27" customFormat="1" ht="14.25" x14ac:dyDescent="0.2">
      <c r="B23" s="291" t="s">
        <v>145</v>
      </c>
      <c r="C23" s="292"/>
      <c r="D23" s="740">
        <v>16.3</v>
      </c>
      <c r="E23" s="291"/>
      <c r="F23" s="292"/>
      <c r="G23" s="740">
        <v>37.9</v>
      </c>
      <c r="H23" s="972"/>
      <c r="I23" s="292"/>
      <c r="J23" s="740">
        <v>23.6</v>
      </c>
      <c r="K23" s="972"/>
      <c r="L23" s="292"/>
      <c r="M23" s="740">
        <v>24.7</v>
      </c>
      <c r="N23" s="972"/>
      <c r="O23" s="292"/>
      <c r="P23" s="740">
        <v>19</v>
      </c>
      <c r="Q23" s="271"/>
      <c r="R23" s="921"/>
      <c r="S23" s="740">
        <v>102.5</v>
      </c>
      <c r="T23" s="889"/>
      <c r="U23" s="292"/>
      <c r="V23" s="740">
        <v>19</v>
      </c>
    </row>
    <row r="24" spans="2:22" s="27" customFormat="1" ht="14.25" x14ac:dyDescent="0.2">
      <c r="B24" s="291" t="s">
        <v>36</v>
      </c>
      <c r="C24" s="292"/>
      <c r="D24" s="740">
        <v>12.4</v>
      </c>
      <c r="E24" s="291"/>
      <c r="F24" s="292"/>
      <c r="G24" s="740">
        <v>12</v>
      </c>
      <c r="H24" s="972"/>
      <c r="I24" s="292"/>
      <c r="J24" s="740">
        <v>11.6</v>
      </c>
      <c r="K24" s="972"/>
      <c r="L24" s="292"/>
      <c r="M24" s="740">
        <v>11.5</v>
      </c>
      <c r="N24" s="972"/>
      <c r="O24" s="292"/>
      <c r="P24" s="740">
        <v>8.6</v>
      </c>
      <c r="Q24" s="271"/>
      <c r="R24" s="921"/>
      <c r="S24" s="740">
        <v>47.5</v>
      </c>
      <c r="T24" s="889"/>
      <c r="U24" s="292"/>
      <c r="V24" s="740">
        <v>8.6</v>
      </c>
    </row>
    <row r="25" spans="2:22" s="27" customFormat="1" ht="14.25" x14ac:dyDescent="0.2">
      <c r="B25" s="548"/>
      <c r="C25" s="549"/>
      <c r="D25" s="848"/>
      <c r="E25" s="548"/>
      <c r="F25" s="549"/>
      <c r="G25" s="848"/>
      <c r="H25" s="970"/>
      <c r="I25" s="549"/>
      <c r="J25" s="848"/>
      <c r="K25" s="970"/>
      <c r="L25" s="549"/>
      <c r="M25" s="848"/>
      <c r="N25" s="970"/>
      <c r="O25" s="549"/>
      <c r="P25" s="848"/>
      <c r="Q25" s="903"/>
      <c r="R25" s="932"/>
      <c r="S25" s="848"/>
      <c r="T25" s="889"/>
      <c r="U25" s="549"/>
      <c r="V25" s="848"/>
    </row>
    <row r="26" spans="2:22" s="26" customFormat="1" ht="15" x14ac:dyDescent="0.25">
      <c r="B26" s="555" t="s">
        <v>77</v>
      </c>
      <c r="C26" s="556"/>
      <c r="D26" s="849">
        <v>28.7</v>
      </c>
      <c r="E26" s="555"/>
      <c r="F26" s="556"/>
      <c r="G26" s="849">
        <v>49.9</v>
      </c>
      <c r="H26" s="974"/>
      <c r="I26" s="556"/>
      <c r="J26" s="849">
        <v>35.200000000000003</v>
      </c>
      <c r="K26" s="974"/>
      <c r="L26" s="556"/>
      <c r="M26" s="849">
        <v>36.200000000000003</v>
      </c>
      <c r="N26" s="974"/>
      <c r="O26" s="556"/>
      <c r="P26" s="849">
        <v>27.6</v>
      </c>
      <c r="Q26" s="933"/>
      <c r="R26" s="934"/>
      <c r="S26" s="849">
        <v>150</v>
      </c>
      <c r="T26" s="925"/>
      <c r="U26" s="556"/>
      <c r="V26" s="849">
        <v>27.6</v>
      </c>
    </row>
    <row r="27" spans="2:22" s="26" customFormat="1" ht="15" x14ac:dyDescent="0.25">
      <c r="B27" s="557"/>
      <c r="C27" s="558"/>
      <c r="D27" s="851"/>
      <c r="E27" s="557"/>
      <c r="F27" s="558"/>
      <c r="G27" s="851"/>
      <c r="H27" s="975"/>
      <c r="I27" s="558"/>
      <c r="J27" s="851"/>
      <c r="K27" s="975"/>
      <c r="L27" s="558"/>
      <c r="M27" s="851"/>
      <c r="N27" s="975"/>
      <c r="O27" s="558"/>
      <c r="P27" s="851"/>
      <c r="Q27" s="935"/>
      <c r="R27" s="936"/>
      <c r="S27" s="851"/>
      <c r="T27" s="925"/>
      <c r="U27" s="558"/>
      <c r="V27" s="851"/>
    </row>
    <row r="28" spans="2:22" s="27" customFormat="1" ht="14.25" x14ac:dyDescent="0.2">
      <c r="B28" s="548"/>
      <c r="C28" s="549"/>
      <c r="D28" s="848"/>
      <c r="E28" s="548"/>
      <c r="F28" s="549"/>
      <c r="G28" s="848"/>
      <c r="H28" s="970"/>
      <c r="I28" s="549"/>
      <c r="J28" s="848"/>
      <c r="K28" s="970"/>
      <c r="L28" s="549"/>
      <c r="M28" s="848"/>
      <c r="N28" s="970"/>
      <c r="O28" s="549"/>
      <c r="P28" s="848"/>
      <c r="Q28" s="903"/>
      <c r="R28" s="932"/>
      <c r="S28" s="848"/>
      <c r="T28" s="889"/>
      <c r="U28" s="549"/>
      <c r="V28" s="848"/>
    </row>
    <row r="29" spans="2:22" s="26" customFormat="1" ht="15.75" thickBot="1" x14ac:dyDescent="0.3">
      <c r="B29" s="555" t="s">
        <v>401</v>
      </c>
      <c r="C29" s="559" t="s">
        <v>1</v>
      </c>
      <c r="D29" s="852">
        <v>25.6</v>
      </c>
      <c r="E29" s="555"/>
      <c r="F29" s="559" t="s">
        <v>1</v>
      </c>
      <c r="G29" s="852">
        <v>5.4</v>
      </c>
      <c r="H29" s="974"/>
      <c r="I29" s="559" t="s">
        <v>1</v>
      </c>
      <c r="J29" s="852">
        <v>16</v>
      </c>
      <c r="K29" s="974"/>
      <c r="L29" s="559" t="s">
        <v>1</v>
      </c>
      <c r="M29" s="852">
        <v>17.100000000000001</v>
      </c>
      <c r="N29" s="974"/>
      <c r="O29" s="559" t="s">
        <v>1</v>
      </c>
      <c r="P29" s="852">
        <v>12.2</v>
      </c>
      <c r="Q29" s="933"/>
      <c r="R29" s="937" t="s">
        <v>1</v>
      </c>
      <c r="S29" s="852">
        <v>64.099999999999994</v>
      </c>
      <c r="T29" s="925"/>
      <c r="U29" s="559" t="s">
        <v>1</v>
      </c>
      <c r="V29" s="852">
        <v>12.2</v>
      </c>
    </row>
    <row r="30" spans="2:22" ht="14.25" x14ac:dyDescent="0.2">
      <c r="B30" s="548"/>
      <c r="C30" s="549"/>
      <c r="D30" s="741"/>
      <c r="E30" s="548"/>
      <c r="F30" s="549"/>
      <c r="G30" s="741"/>
      <c r="H30" s="970"/>
      <c r="I30" s="549"/>
      <c r="J30" s="741"/>
      <c r="K30" s="970"/>
      <c r="L30" s="549"/>
      <c r="M30" s="741"/>
      <c r="N30" s="970"/>
      <c r="O30" s="549"/>
      <c r="P30" s="741"/>
      <c r="Q30" s="903"/>
      <c r="R30" s="921"/>
      <c r="S30" s="741"/>
      <c r="U30" s="549"/>
      <c r="V30" s="741"/>
    </row>
    <row r="31" spans="2:22" ht="14.25" x14ac:dyDescent="0.2">
      <c r="B31" s="548"/>
      <c r="C31" s="549"/>
      <c r="D31" s="488"/>
      <c r="E31" s="548"/>
      <c r="F31" s="549"/>
      <c r="G31" s="488"/>
      <c r="H31" s="970"/>
      <c r="I31" s="549"/>
      <c r="J31" s="488"/>
      <c r="K31" s="970"/>
      <c r="L31" s="549"/>
      <c r="M31" s="488"/>
      <c r="N31" s="970"/>
      <c r="O31" s="549"/>
      <c r="P31" s="488"/>
      <c r="Q31" s="903"/>
      <c r="R31" s="921"/>
      <c r="S31" s="741"/>
      <c r="U31" s="549"/>
      <c r="V31" s="488"/>
    </row>
    <row r="32" spans="2:22" ht="14.25" x14ac:dyDescent="0.2">
      <c r="B32" s="703" t="s">
        <v>130</v>
      </c>
      <c r="C32" s="490"/>
      <c r="D32" s="853">
        <v>0.3</v>
      </c>
      <c r="E32" s="703"/>
      <c r="F32" s="490"/>
      <c r="G32" s="853">
        <v>0.68500000000000005</v>
      </c>
      <c r="H32" s="976"/>
      <c r="I32" s="490"/>
      <c r="J32" s="853">
        <v>0.46100000000000002</v>
      </c>
      <c r="K32" s="976"/>
      <c r="L32" s="490"/>
      <c r="M32" s="853">
        <v>0.46300000000000002</v>
      </c>
      <c r="N32" s="976"/>
      <c r="O32" s="490"/>
      <c r="P32" s="853">
        <v>0.47699999999999998</v>
      </c>
      <c r="Q32" s="938"/>
      <c r="R32" s="939"/>
      <c r="S32" s="853">
        <v>0.47899999999999998</v>
      </c>
      <c r="U32" s="490"/>
      <c r="V32" s="853">
        <v>0.47699999999999998</v>
      </c>
    </row>
    <row r="33" spans="2:22" ht="14.25" x14ac:dyDescent="0.2">
      <c r="B33" s="703" t="s">
        <v>135</v>
      </c>
      <c r="C33" s="490"/>
      <c r="D33" s="853">
        <v>0.22800000000000001</v>
      </c>
      <c r="E33" s="703"/>
      <c r="F33" s="490"/>
      <c r="G33" s="853">
        <v>0.217</v>
      </c>
      <c r="H33" s="976"/>
      <c r="I33" s="490"/>
      <c r="J33" s="853">
        <v>0.22700000000000001</v>
      </c>
      <c r="K33" s="976"/>
      <c r="L33" s="490"/>
      <c r="M33" s="853">
        <v>0.216</v>
      </c>
      <c r="N33" s="976"/>
      <c r="O33" s="490"/>
      <c r="P33" s="853">
        <v>0.216</v>
      </c>
      <c r="Q33" s="938"/>
      <c r="R33" s="939"/>
      <c r="S33" s="853">
        <v>0.222</v>
      </c>
      <c r="U33" s="490"/>
      <c r="V33" s="853">
        <v>0.216</v>
      </c>
    </row>
    <row r="34" spans="2:22" ht="15" thickBot="1" x14ac:dyDescent="0.25">
      <c r="B34" s="548"/>
      <c r="C34" s="977"/>
      <c r="D34" s="978">
        <v>0.52800000000000002</v>
      </c>
      <c r="E34" s="548"/>
      <c r="F34" s="977"/>
      <c r="G34" s="978">
        <v>0.90200000000000002</v>
      </c>
      <c r="H34" s="970"/>
      <c r="I34" s="977"/>
      <c r="J34" s="978">
        <v>0.68799999999999994</v>
      </c>
      <c r="K34" s="970"/>
      <c r="L34" s="977"/>
      <c r="M34" s="978">
        <v>0.67900000000000005</v>
      </c>
      <c r="N34" s="970"/>
      <c r="O34" s="977"/>
      <c r="P34" s="978">
        <v>0.69299999999999995</v>
      </c>
      <c r="Q34" s="903"/>
      <c r="R34" s="977"/>
      <c r="S34" s="978">
        <v>0.70099999999999996</v>
      </c>
      <c r="U34" s="977"/>
      <c r="V34" s="978">
        <v>0.69299999999999995</v>
      </c>
    </row>
    <row r="35" spans="2:22" ht="14.25" x14ac:dyDescent="0.2">
      <c r="B35" s="548"/>
      <c r="C35" s="898"/>
      <c r="D35" s="899"/>
      <c r="E35" s="548"/>
      <c r="F35" s="899"/>
      <c r="G35" s="899"/>
      <c r="H35" s="899"/>
      <c r="I35" s="899"/>
      <c r="J35" s="899"/>
      <c r="K35" s="899"/>
      <c r="L35" s="899"/>
      <c r="M35" s="899"/>
      <c r="N35" s="899"/>
      <c r="O35" s="899"/>
      <c r="P35" s="899"/>
      <c r="Q35" s="899"/>
      <c r="R35" s="899"/>
      <c r="S35" s="899"/>
      <c r="T35" s="899"/>
      <c r="U35" s="899"/>
      <c r="V35" s="899"/>
    </row>
    <row r="36" spans="2:22" ht="14.25" x14ac:dyDescent="0.2">
      <c r="B36" s="856" t="s">
        <v>428</v>
      </c>
      <c r="H36" s="20"/>
      <c r="I36" s="20"/>
      <c r="J36" s="20"/>
      <c r="K36" s="20"/>
      <c r="L36" s="20"/>
      <c r="N36" s="20"/>
      <c r="O36" s="20"/>
      <c r="Q36" s="134"/>
      <c r="R36" s="134"/>
      <c r="T36" s="134"/>
      <c r="U36" s="20"/>
    </row>
  </sheetData>
  <mergeCells count="2">
    <mergeCell ref="B1:V1"/>
    <mergeCell ref="B2:V2"/>
  </mergeCells>
  <pageMargins left="0.83" right="0.77" top="0.64" bottom="1" header="0.5" footer="0.32"/>
  <pageSetup scale="73" orientation="landscape" horizontalDpi="1200" verticalDpi="1200" r:id="rId1"/>
  <headerFooter alignWithMargins="0">
    <oddHeader>&amp;R&amp;G</oddHeader>
    <oddFooter>&amp;CPAGE 11</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27"/>
  <sheetViews>
    <sheetView zoomScale="85" zoomScaleNormal="85" zoomScaleSheetLayoutView="80" workbookViewId="0">
      <selection activeCell="A85" sqref="A85"/>
    </sheetView>
  </sheetViews>
  <sheetFormatPr defaultRowHeight="12.75" x14ac:dyDescent="0.2"/>
  <cols>
    <col min="1" max="1" width="3.7109375" style="2" customWidth="1"/>
    <col min="2" max="2" width="6.85546875" style="2" customWidth="1"/>
    <col min="3" max="3" width="48" style="2" customWidth="1"/>
    <col min="4" max="4" width="2.28515625" style="2" customWidth="1"/>
    <col min="5" max="5" width="10.85546875" style="2" customWidth="1"/>
    <col min="6" max="6" width="4.85546875" style="2" customWidth="1"/>
    <col min="7" max="7" width="2.28515625" style="2" customWidth="1"/>
    <col min="8" max="8" width="10.85546875" style="2" customWidth="1"/>
    <col min="9" max="9" width="4.85546875" style="2" customWidth="1"/>
    <col min="10" max="10" width="2.28515625" style="2" customWidth="1"/>
    <col min="11" max="11" width="10.85546875" style="2" customWidth="1"/>
    <col min="12" max="12" width="4.7109375" style="2" customWidth="1"/>
    <col min="13" max="13" width="2.28515625" style="2" customWidth="1"/>
    <col min="14" max="14" width="10.85546875" style="2" customWidth="1"/>
    <col min="15" max="15" width="4.7109375" style="2" customWidth="1"/>
    <col min="16" max="16" width="2.140625" style="2" customWidth="1"/>
    <col min="17" max="17" width="10.7109375" style="2" customWidth="1"/>
    <col min="18" max="18" width="4.7109375" style="7" customWidth="1"/>
    <col min="19" max="19" width="2.140625" style="8" customWidth="1"/>
    <col min="20" max="20" width="10.7109375" style="8" customWidth="1"/>
    <col min="21" max="21" width="4.85546875" style="8" customWidth="1"/>
    <col min="22" max="22" width="2" style="8" customWidth="1"/>
    <col min="23" max="23" width="10.7109375" style="53" customWidth="1"/>
    <col min="24" max="16384" width="9.140625" style="2"/>
  </cols>
  <sheetData>
    <row r="1" spans="2:23" ht="16.5" customHeight="1" x14ac:dyDescent="0.25">
      <c r="B1" s="1063" t="s">
        <v>325</v>
      </c>
      <c r="C1" s="1063"/>
      <c r="D1" s="1063"/>
      <c r="E1" s="1063"/>
      <c r="F1" s="1063"/>
      <c r="G1" s="1063"/>
      <c r="H1" s="1063"/>
      <c r="I1" s="1063"/>
      <c r="J1" s="1063"/>
      <c r="K1" s="1063"/>
      <c r="L1" s="1063"/>
      <c r="M1" s="1063"/>
      <c r="N1" s="1063"/>
      <c r="O1" s="1063"/>
      <c r="P1" s="1063"/>
      <c r="Q1" s="1063"/>
      <c r="R1" s="1063"/>
      <c r="S1" s="1063"/>
      <c r="T1" s="1063"/>
      <c r="U1" s="1063"/>
      <c r="V1" s="1063"/>
      <c r="W1" s="1063"/>
    </row>
    <row r="2" spans="2:23" ht="16.5" customHeight="1" x14ac:dyDescent="0.25">
      <c r="B2" s="1063" t="s">
        <v>216</v>
      </c>
      <c r="C2" s="1063"/>
      <c r="D2" s="1063"/>
      <c r="E2" s="1063"/>
      <c r="F2" s="1063"/>
      <c r="G2" s="1063"/>
      <c r="H2" s="1063"/>
      <c r="I2" s="1063"/>
      <c r="J2" s="1063"/>
      <c r="K2" s="1063"/>
      <c r="L2" s="1063"/>
      <c r="M2" s="1063"/>
      <c r="N2" s="1063"/>
      <c r="O2" s="1063"/>
      <c r="P2" s="1063"/>
      <c r="Q2" s="1063"/>
      <c r="R2" s="1063"/>
      <c r="S2" s="1063"/>
      <c r="T2" s="1063"/>
      <c r="U2" s="1063"/>
      <c r="V2" s="1063"/>
      <c r="W2" s="1063"/>
    </row>
    <row r="3" spans="2:23" ht="12.75" customHeight="1" x14ac:dyDescent="0.25">
      <c r="B3" s="1063"/>
      <c r="C3" s="1063"/>
      <c r="D3" s="1063"/>
      <c r="E3" s="1063"/>
      <c r="F3" s="1063"/>
      <c r="G3" s="1063"/>
      <c r="H3" s="1063"/>
      <c r="I3" s="1063"/>
      <c r="J3" s="1063"/>
      <c r="K3" s="1063"/>
      <c r="L3" s="1063"/>
      <c r="M3" s="1063"/>
      <c r="N3" s="1063"/>
      <c r="O3" s="1063"/>
      <c r="P3" s="1063"/>
      <c r="Q3" s="1063"/>
      <c r="R3" s="1063"/>
      <c r="S3" s="1063"/>
      <c r="T3" s="1063"/>
      <c r="U3" s="1063"/>
      <c r="V3" s="1063"/>
      <c r="W3" s="1063"/>
    </row>
    <row r="4" spans="2:23" ht="12.75" customHeight="1" x14ac:dyDescent="0.25">
      <c r="B4" s="753"/>
      <c r="C4" s="753"/>
      <c r="D4" s="753"/>
      <c r="E4" s="753"/>
      <c r="F4" s="753"/>
      <c r="G4" s="753"/>
      <c r="H4" s="753"/>
      <c r="I4" s="753"/>
      <c r="J4" s="753"/>
      <c r="K4" s="753"/>
      <c r="L4" s="753"/>
      <c r="M4" s="753"/>
      <c r="N4" s="753"/>
      <c r="O4" s="753"/>
      <c r="P4" s="753"/>
      <c r="Q4" s="753"/>
      <c r="R4" s="845"/>
      <c r="S4" s="845"/>
      <c r="T4" s="845"/>
      <c r="U4" s="845"/>
      <c r="V4" s="845"/>
      <c r="W4" s="753"/>
    </row>
    <row r="5" spans="2:23" ht="12.75" customHeight="1" x14ac:dyDescent="0.2"/>
    <row r="6" spans="2:23" s="3" customFormat="1" ht="17.25" x14ac:dyDescent="0.25">
      <c r="B6" s="247"/>
      <c r="C6" s="247"/>
      <c r="D6" s="539"/>
      <c r="E6" s="781" t="s">
        <v>79</v>
      </c>
      <c r="F6" s="539"/>
      <c r="G6" s="247"/>
      <c r="H6" s="781" t="s">
        <v>122</v>
      </c>
      <c r="I6" s="539"/>
      <c r="J6" s="539"/>
      <c r="K6" s="781" t="s">
        <v>121</v>
      </c>
      <c r="L6" s="539"/>
      <c r="M6" s="539"/>
      <c r="N6" s="781" t="s">
        <v>120</v>
      </c>
      <c r="O6" s="539"/>
      <c r="P6" s="539"/>
      <c r="Q6" s="781" t="s">
        <v>503</v>
      </c>
      <c r="R6" s="821"/>
      <c r="S6" s="816"/>
      <c r="T6" s="816" t="s">
        <v>78</v>
      </c>
      <c r="U6" s="816"/>
      <c r="V6" s="940"/>
      <c r="W6" s="816" t="s">
        <v>386</v>
      </c>
    </row>
    <row r="7" spans="2:23" s="3" customFormat="1" ht="15" customHeight="1" x14ac:dyDescent="0.25">
      <c r="B7" s="344" t="s">
        <v>217</v>
      </c>
      <c r="C7" s="247"/>
      <c r="D7" s="540"/>
      <c r="E7" s="452">
        <v>2014</v>
      </c>
      <c r="F7" s="539"/>
      <c r="G7" s="248"/>
      <c r="H7" s="452">
        <v>2014</v>
      </c>
      <c r="I7" s="247"/>
      <c r="J7" s="540"/>
      <c r="K7" s="452">
        <v>2014</v>
      </c>
      <c r="L7" s="539"/>
      <c r="M7" s="454"/>
      <c r="N7" s="452">
        <v>2014</v>
      </c>
      <c r="O7" s="453"/>
      <c r="P7" s="454"/>
      <c r="Q7" s="452">
        <v>2013</v>
      </c>
      <c r="R7" s="821"/>
      <c r="S7" s="817"/>
      <c r="T7" s="817">
        <v>2014</v>
      </c>
      <c r="U7" s="816"/>
      <c r="V7" s="846"/>
      <c r="W7" s="452">
        <v>2013</v>
      </c>
    </row>
    <row r="8" spans="2:23" ht="9" customHeight="1" x14ac:dyDescent="0.2">
      <c r="B8" s="249"/>
      <c r="C8" s="249"/>
      <c r="D8" s="542"/>
      <c r="E8" s="542"/>
      <c r="F8" s="541"/>
      <c r="G8" s="250"/>
      <c r="H8" s="250"/>
      <c r="I8" s="249"/>
      <c r="J8" s="542"/>
      <c r="K8" s="542"/>
      <c r="L8" s="541"/>
      <c r="M8" s="456"/>
      <c r="N8" s="456"/>
      <c r="O8" s="455"/>
      <c r="P8" s="456"/>
      <c r="Q8" s="456"/>
      <c r="R8" s="271"/>
      <c r="S8" s="272"/>
      <c r="T8" s="272"/>
      <c r="U8" s="272"/>
      <c r="V8" s="272"/>
      <c r="W8" s="251"/>
    </row>
    <row r="9" spans="2:23" ht="6.75" customHeight="1" x14ac:dyDescent="0.2">
      <c r="B9" s="249"/>
      <c r="C9" s="249"/>
      <c r="D9" s="458"/>
      <c r="E9" s="469"/>
      <c r="F9" s="541"/>
      <c r="G9" s="258"/>
      <c r="H9" s="259"/>
      <c r="I9" s="249"/>
      <c r="J9" s="458"/>
      <c r="K9" s="469"/>
      <c r="L9" s="541"/>
      <c r="M9" s="458"/>
      <c r="N9" s="469"/>
      <c r="O9" s="455"/>
      <c r="P9" s="458"/>
      <c r="Q9" s="469"/>
      <c r="R9" s="271"/>
      <c r="S9" s="819"/>
      <c r="T9" s="264"/>
      <c r="U9" s="272"/>
      <c r="V9" s="819"/>
      <c r="W9" s="260"/>
    </row>
    <row r="10" spans="2:23" ht="15" customHeight="1" x14ac:dyDescent="0.2">
      <c r="B10" s="803" t="s">
        <v>360</v>
      </c>
      <c r="C10" s="249"/>
      <c r="D10" s="32" t="s">
        <v>1</v>
      </c>
      <c r="E10" s="719">
        <v>32.700000000000003</v>
      </c>
      <c r="F10" s="541"/>
      <c r="G10" s="32" t="s">
        <v>1</v>
      </c>
      <c r="H10" s="719">
        <v>82.1</v>
      </c>
      <c r="I10" s="249"/>
      <c r="J10" s="32" t="s">
        <v>1</v>
      </c>
      <c r="K10" s="469">
        <v>68.400000000000006</v>
      </c>
      <c r="L10" s="541"/>
      <c r="M10" s="32" t="s">
        <v>1</v>
      </c>
      <c r="N10" s="469">
        <v>29.3</v>
      </c>
      <c r="O10" s="455"/>
      <c r="P10" s="32" t="s">
        <v>1</v>
      </c>
      <c r="Q10" s="469">
        <v>57.1</v>
      </c>
      <c r="R10" s="271"/>
      <c r="S10" s="32" t="s">
        <v>1</v>
      </c>
      <c r="T10" s="264">
        <v>212.5</v>
      </c>
      <c r="U10" s="819"/>
      <c r="V10" s="32" t="s">
        <v>1</v>
      </c>
      <c r="W10" s="260">
        <v>167.7</v>
      </c>
    </row>
    <row r="11" spans="2:23" ht="9" customHeight="1" x14ac:dyDescent="0.25">
      <c r="B11" s="249"/>
      <c r="C11" s="261"/>
      <c r="D11" s="542"/>
      <c r="E11" s="719"/>
      <c r="F11" s="459"/>
      <c r="G11" s="250"/>
      <c r="H11" s="719"/>
      <c r="I11" s="261"/>
      <c r="J11" s="542"/>
      <c r="K11" s="469"/>
      <c r="L11" s="459"/>
      <c r="M11" s="456"/>
      <c r="N11" s="469"/>
      <c r="O11" s="459"/>
      <c r="P11" s="456"/>
      <c r="Q11" s="469"/>
      <c r="R11" s="941"/>
      <c r="S11" s="272"/>
      <c r="T11" s="264"/>
      <c r="U11" s="272"/>
      <c r="V11" s="272"/>
      <c r="W11" s="260"/>
    </row>
    <row r="12" spans="2:23" ht="15" customHeight="1" x14ac:dyDescent="0.2">
      <c r="B12" s="803" t="s">
        <v>361</v>
      </c>
      <c r="C12" s="249"/>
      <c r="D12" s="458"/>
      <c r="E12" s="719">
        <v>182.6</v>
      </c>
      <c r="F12" s="541"/>
      <c r="G12" s="258"/>
      <c r="H12" s="719">
        <v>-44.1</v>
      </c>
      <c r="I12" s="249"/>
      <c r="J12" s="458"/>
      <c r="K12" s="469">
        <v>-178</v>
      </c>
      <c r="L12" s="541"/>
      <c r="M12" s="458"/>
      <c r="N12" s="469">
        <v>106</v>
      </c>
      <c r="O12" s="455"/>
      <c r="P12" s="458"/>
      <c r="Q12" s="469">
        <v>-219.6</v>
      </c>
      <c r="R12" s="271"/>
      <c r="S12" s="819"/>
      <c r="T12" s="264">
        <v>66.5</v>
      </c>
      <c r="U12" s="819"/>
      <c r="V12" s="819"/>
      <c r="W12" s="260">
        <v>87</v>
      </c>
    </row>
    <row r="13" spans="2:23" ht="9" customHeight="1" x14ac:dyDescent="0.25">
      <c r="B13" s="249"/>
      <c r="C13" s="261"/>
      <c r="D13" s="542"/>
      <c r="E13" s="719"/>
      <c r="F13" s="459"/>
      <c r="G13" s="250"/>
      <c r="H13" s="719"/>
      <c r="I13" s="261"/>
      <c r="J13" s="542"/>
      <c r="K13" s="469"/>
      <c r="L13" s="459"/>
      <c r="M13" s="456"/>
      <c r="N13" s="469"/>
      <c r="O13" s="459"/>
      <c r="P13" s="456"/>
      <c r="Q13" s="469"/>
      <c r="R13" s="941"/>
      <c r="S13" s="272"/>
      <c r="T13" s="264"/>
      <c r="U13" s="272"/>
      <c r="V13" s="272"/>
      <c r="W13" s="260"/>
    </row>
    <row r="14" spans="2:23" ht="15" customHeight="1" x14ac:dyDescent="0.2">
      <c r="B14" s="249" t="s">
        <v>462</v>
      </c>
      <c r="C14" s="249"/>
      <c r="D14" s="457"/>
      <c r="E14" s="720">
        <v>-268.10000000000002</v>
      </c>
      <c r="F14" s="541"/>
      <c r="G14" s="254"/>
      <c r="H14" s="720">
        <v>-10.6</v>
      </c>
      <c r="I14" s="249"/>
      <c r="J14" s="457"/>
      <c r="K14" s="468">
        <v>-78.400000000000006</v>
      </c>
      <c r="L14" s="541"/>
      <c r="M14" s="457"/>
      <c r="N14" s="468">
        <v>-7.9</v>
      </c>
      <c r="O14" s="455"/>
      <c r="P14" s="457"/>
      <c r="Q14" s="468">
        <v>-96.6</v>
      </c>
      <c r="R14" s="271"/>
      <c r="S14" s="818"/>
      <c r="T14" s="733">
        <v>-365</v>
      </c>
      <c r="U14" s="819"/>
      <c r="V14" s="818"/>
      <c r="W14" s="256">
        <v>-146.69999999999999</v>
      </c>
    </row>
    <row r="15" spans="2:23" ht="9" customHeight="1" x14ac:dyDescent="0.2">
      <c r="B15" s="249"/>
      <c r="C15" s="249"/>
      <c r="D15" s="542"/>
      <c r="E15" s="721"/>
      <c r="F15" s="541"/>
      <c r="G15" s="250"/>
      <c r="H15" s="721"/>
      <c r="I15" s="249"/>
      <c r="J15" s="542"/>
      <c r="K15" s="466"/>
      <c r="L15" s="541"/>
      <c r="M15" s="456"/>
      <c r="N15" s="466"/>
      <c r="O15" s="455"/>
      <c r="P15" s="456"/>
      <c r="Q15" s="466"/>
      <c r="R15" s="271"/>
      <c r="S15" s="272"/>
      <c r="T15" s="262"/>
      <c r="U15" s="272"/>
      <c r="V15" s="272"/>
      <c r="W15" s="251"/>
    </row>
    <row r="16" spans="2:23" ht="15" customHeight="1" x14ac:dyDescent="0.25">
      <c r="B16" s="459" t="s">
        <v>463</v>
      </c>
      <c r="C16" s="249"/>
      <c r="D16" s="540"/>
      <c r="E16" s="722">
        <v>-52.8</v>
      </c>
      <c r="F16" s="541"/>
      <c r="G16" s="248"/>
      <c r="H16" s="722">
        <v>27.4</v>
      </c>
      <c r="I16" s="261"/>
      <c r="J16" s="540"/>
      <c r="K16" s="379">
        <v>-188</v>
      </c>
      <c r="L16" s="459"/>
      <c r="M16" s="454"/>
      <c r="N16" s="379">
        <v>127.4</v>
      </c>
      <c r="O16" s="459"/>
      <c r="P16" s="454"/>
      <c r="Q16" s="379">
        <v>-259.10000000000002</v>
      </c>
      <c r="R16" s="941"/>
      <c r="S16" s="846"/>
      <c r="T16" s="847">
        <v>-86</v>
      </c>
      <c r="U16" s="820"/>
      <c r="V16" s="846"/>
      <c r="W16" s="379">
        <v>108</v>
      </c>
    </row>
    <row r="17" spans="2:23" ht="6.75" customHeight="1" x14ac:dyDescent="0.25">
      <c r="B17" s="249"/>
      <c r="C17" s="261"/>
      <c r="D17" s="458"/>
      <c r="E17" s="719"/>
      <c r="F17" s="459"/>
      <c r="G17" s="258"/>
      <c r="H17" s="719"/>
      <c r="I17" s="261"/>
      <c r="J17" s="458"/>
      <c r="K17" s="469"/>
      <c r="L17" s="459"/>
      <c r="M17" s="458"/>
      <c r="N17" s="469"/>
      <c r="O17" s="459"/>
      <c r="P17" s="458"/>
      <c r="Q17" s="469"/>
      <c r="R17" s="941"/>
      <c r="S17" s="819"/>
      <c r="T17" s="264"/>
      <c r="U17" s="272"/>
      <c r="V17" s="819"/>
      <c r="W17" s="251"/>
    </row>
    <row r="18" spans="2:23" ht="15" customHeight="1" x14ac:dyDescent="0.2">
      <c r="B18" s="249" t="s">
        <v>199</v>
      </c>
      <c r="C18" s="249"/>
      <c r="D18" s="458"/>
      <c r="E18" s="719">
        <v>364.5</v>
      </c>
      <c r="F18" s="541"/>
      <c r="G18" s="258"/>
      <c r="H18" s="719">
        <v>345.4</v>
      </c>
      <c r="I18" s="249"/>
      <c r="J18" s="458"/>
      <c r="K18" s="469">
        <v>532.4</v>
      </c>
      <c r="L18" s="541"/>
      <c r="M18" s="458"/>
      <c r="N18" s="469">
        <v>403</v>
      </c>
      <c r="O18" s="455"/>
      <c r="P18" s="458"/>
      <c r="Q18" s="469">
        <v>663.7</v>
      </c>
      <c r="R18" s="271"/>
      <c r="S18" s="819"/>
      <c r="T18" s="264">
        <v>403</v>
      </c>
      <c r="U18" s="272"/>
      <c r="V18" s="819"/>
      <c r="W18" s="260">
        <v>295.8</v>
      </c>
    </row>
    <row r="19" spans="2:23" ht="6.75" customHeight="1" x14ac:dyDescent="0.2">
      <c r="B19" s="249"/>
      <c r="C19" s="249"/>
      <c r="D19" s="542"/>
      <c r="E19" s="721"/>
      <c r="F19" s="541"/>
      <c r="G19" s="250"/>
      <c r="H19" s="721"/>
      <c r="I19" s="249"/>
      <c r="J19" s="542"/>
      <c r="K19" s="466"/>
      <c r="L19" s="541"/>
      <c r="M19" s="456"/>
      <c r="N19" s="466"/>
      <c r="O19" s="455"/>
      <c r="P19" s="456"/>
      <c r="Q19" s="466"/>
      <c r="R19" s="271"/>
      <c r="S19" s="272"/>
      <c r="T19" s="262"/>
      <c r="U19" s="272"/>
      <c r="V19" s="272"/>
      <c r="W19" s="251"/>
    </row>
    <row r="20" spans="2:23" ht="15" customHeight="1" x14ac:dyDescent="0.2">
      <c r="B20" s="249" t="s">
        <v>189</v>
      </c>
      <c r="C20" s="249"/>
      <c r="D20" s="457"/>
      <c r="E20" s="723">
        <v>-8.1999999999999993</v>
      </c>
      <c r="F20" s="541"/>
      <c r="G20" s="254"/>
      <c r="H20" s="723">
        <v>-8.3000000000000007</v>
      </c>
      <c r="I20" s="249"/>
      <c r="J20" s="457"/>
      <c r="K20" s="467">
        <v>1</v>
      </c>
      <c r="L20" s="541"/>
      <c r="M20" s="457"/>
      <c r="N20" s="467">
        <v>2</v>
      </c>
      <c r="O20" s="455"/>
      <c r="P20" s="457"/>
      <c r="Q20" s="467">
        <v>-1.6</v>
      </c>
      <c r="R20" s="271"/>
      <c r="S20" s="818"/>
      <c r="T20" s="331">
        <v>-13.5</v>
      </c>
      <c r="U20" s="272"/>
      <c r="V20" s="818"/>
      <c r="W20" s="257">
        <v>-0.8</v>
      </c>
    </row>
    <row r="21" spans="2:23" ht="9.75" customHeight="1" x14ac:dyDescent="0.2">
      <c r="B21" s="249"/>
      <c r="C21" s="249"/>
      <c r="D21" s="458"/>
      <c r="E21" s="719"/>
      <c r="F21" s="541"/>
      <c r="G21" s="258"/>
      <c r="H21" s="719"/>
      <c r="I21" s="249"/>
      <c r="J21" s="458"/>
      <c r="K21" s="469"/>
      <c r="L21" s="541"/>
      <c r="M21" s="458"/>
      <c r="N21" s="469"/>
      <c r="O21" s="455"/>
      <c r="P21" s="458"/>
      <c r="Q21" s="469"/>
      <c r="R21" s="271"/>
      <c r="S21" s="819"/>
      <c r="T21" s="264"/>
      <c r="U21" s="819"/>
      <c r="V21" s="819"/>
      <c r="W21" s="251"/>
    </row>
    <row r="22" spans="2:23" ht="15" customHeight="1" thickBot="1" x14ac:dyDescent="0.3">
      <c r="B22" s="261" t="s">
        <v>190</v>
      </c>
      <c r="C22" s="249"/>
      <c r="D22" s="373" t="s">
        <v>1</v>
      </c>
      <c r="E22" s="724">
        <v>303.5</v>
      </c>
      <c r="F22" s="541"/>
      <c r="G22" s="373" t="s">
        <v>1</v>
      </c>
      <c r="H22" s="724">
        <v>364.5</v>
      </c>
      <c r="I22" s="261"/>
      <c r="J22" s="373" t="s">
        <v>1</v>
      </c>
      <c r="K22" s="373">
        <v>345.4</v>
      </c>
      <c r="L22" s="459"/>
      <c r="M22" s="373" t="s">
        <v>1</v>
      </c>
      <c r="N22" s="373">
        <v>532.4</v>
      </c>
      <c r="O22" s="459"/>
      <c r="P22" s="373" t="s">
        <v>1</v>
      </c>
      <c r="Q22" s="373">
        <v>403</v>
      </c>
      <c r="R22" s="941"/>
      <c r="S22" s="727" t="s">
        <v>1</v>
      </c>
      <c r="T22" s="727">
        <v>303.5</v>
      </c>
      <c r="U22" s="821"/>
      <c r="V22" s="727" t="s">
        <v>1</v>
      </c>
      <c r="W22" s="373">
        <v>403</v>
      </c>
    </row>
    <row r="23" spans="2:23" ht="8.25" customHeight="1" x14ac:dyDescent="0.2">
      <c r="G23" s="4"/>
      <c r="H23" s="8"/>
      <c r="I23" s="7"/>
      <c r="J23" s="7"/>
      <c r="K23" s="7"/>
      <c r="L23" s="7"/>
      <c r="M23" s="4"/>
      <c r="N23" s="8"/>
      <c r="O23" s="7"/>
      <c r="P23" s="7"/>
      <c r="Q23" s="7"/>
    </row>
    <row r="24" spans="2:23" ht="8.25" customHeight="1" x14ac:dyDescent="0.2">
      <c r="G24" s="4"/>
      <c r="H24" s="8"/>
      <c r="I24" s="7"/>
      <c r="J24" s="7"/>
      <c r="K24" s="7"/>
      <c r="L24" s="7"/>
      <c r="M24" s="4"/>
      <c r="N24" s="8"/>
      <c r="O24" s="7"/>
      <c r="P24" s="7"/>
      <c r="Q24" s="7"/>
    </row>
    <row r="25" spans="2:23" ht="8.25" customHeight="1" x14ac:dyDescent="0.2">
      <c r="G25" s="4"/>
      <c r="H25" s="8"/>
      <c r="I25" s="7"/>
      <c r="J25" s="7"/>
      <c r="K25" s="7"/>
      <c r="L25" s="7"/>
      <c r="M25" s="4"/>
      <c r="N25" s="8"/>
      <c r="O25" s="7"/>
      <c r="P25" s="7"/>
      <c r="Q25" s="7"/>
    </row>
    <row r="26" spans="2:23" ht="8.25" customHeight="1" x14ac:dyDescent="0.2">
      <c r="G26" s="4"/>
      <c r="H26" s="8"/>
      <c r="I26" s="7"/>
      <c r="J26" s="7"/>
      <c r="K26" s="7"/>
      <c r="L26" s="7"/>
      <c r="M26" s="4"/>
      <c r="N26" s="8"/>
      <c r="O26" s="7"/>
      <c r="P26" s="7"/>
      <c r="Q26" s="7"/>
    </row>
    <row r="27" spans="2:23" x14ac:dyDescent="0.2">
      <c r="B27" s="424" t="s">
        <v>430</v>
      </c>
      <c r="H27" s="4"/>
      <c r="N27" s="4"/>
    </row>
  </sheetData>
  <mergeCells count="3">
    <mergeCell ref="B3:W3"/>
    <mergeCell ref="B1:W1"/>
    <mergeCell ref="B2:W2"/>
  </mergeCells>
  <phoneticPr fontId="17" type="noConversion"/>
  <printOptions horizontalCentered="1"/>
  <pageMargins left="0.62" right="0.72" top="0.6" bottom="1.05" header="0.5" footer="0.33"/>
  <pageSetup scale="71" orientation="landscape" horizontalDpi="1200" verticalDpi="1200" r:id="rId1"/>
  <headerFooter alignWithMargins="0">
    <oddHeader>&amp;R&amp;G</oddHeader>
    <oddFooter>&amp;CPAGE 12</oddFooter>
  </headerFooter>
  <legacyDrawingHF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10" customWidth="1"/>
    <col min="2" max="2" width="1.5703125" style="10" customWidth="1"/>
    <col min="3" max="3" width="9.7109375" style="10" customWidth="1"/>
    <col min="4" max="4" width="1.28515625" style="10" customWidth="1"/>
    <col min="5" max="5" width="9.42578125" style="10" customWidth="1"/>
    <col min="6" max="6" width="1.28515625" style="10" customWidth="1"/>
    <col min="7" max="7" width="9.7109375" style="10" customWidth="1"/>
    <col min="8" max="8" width="1.28515625" style="10" customWidth="1"/>
    <col min="9" max="9" width="10" style="10" customWidth="1"/>
    <col min="10" max="10" width="1.28515625" style="10" customWidth="1"/>
    <col min="11" max="11" width="9.7109375" style="10" customWidth="1"/>
    <col min="12" max="12" width="1.28515625" style="10" customWidth="1"/>
    <col min="13" max="13" width="9.7109375" style="10" customWidth="1"/>
    <col min="14" max="14" width="1.28515625" style="10" customWidth="1"/>
    <col min="15" max="15" width="9.7109375" style="10" customWidth="1"/>
    <col min="16" max="16" width="9.140625" style="10"/>
    <col min="17" max="17" width="9.7109375" style="10" customWidth="1"/>
    <col min="18" max="18" width="2.85546875" style="10" customWidth="1"/>
    <col min="19" max="20" width="9.7109375" style="10" customWidth="1"/>
    <col min="21" max="21" width="12.7109375" style="10" customWidth="1"/>
    <col min="22" max="22" width="10" style="10" customWidth="1"/>
    <col min="23" max="23" width="9.7109375" style="10" customWidth="1"/>
    <col min="24" max="24" width="1.28515625" style="10" customWidth="1"/>
    <col min="25" max="25" width="9.7109375" style="10" customWidth="1"/>
    <col min="26" max="26" width="1.28515625" style="10" customWidth="1"/>
    <col min="27" max="27" width="9.7109375" style="10" customWidth="1"/>
    <col min="28" max="28" width="1.28515625" style="10" customWidth="1"/>
    <col min="29" max="29" width="9.7109375" style="10" customWidth="1"/>
    <col min="30" max="30" width="1.28515625" style="10" customWidth="1"/>
    <col min="31" max="31" width="9.7109375" style="10" customWidth="1"/>
    <col min="32" max="32" width="1.28515625" style="10" customWidth="1"/>
    <col min="33" max="33" width="9.7109375" style="10" customWidth="1"/>
    <col min="34" max="34" width="1.28515625" style="10" customWidth="1"/>
    <col min="35" max="36" width="9.7109375" style="10" customWidth="1"/>
    <col min="37" max="16384" width="9.140625" style="10"/>
  </cols>
  <sheetData>
    <row r="1" spans="1:36" ht="12.75" customHeight="1" x14ac:dyDescent="0.25">
      <c r="A1" s="167"/>
      <c r="B1" s="167"/>
      <c r="C1" s="167"/>
      <c r="D1" s="167"/>
      <c r="E1" s="167"/>
      <c r="F1" s="167"/>
      <c r="G1" s="168"/>
      <c r="H1" s="167"/>
      <c r="I1" s="172"/>
      <c r="J1" s="167"/>
      <c r="K1" s="172"/>
      <c r="L1" s="167"/>
      <c r="M1" s="172"/>
      <c r="N1" s="167"/>
      <c r="O1" s="172"/>
      <c r="P1" s="172"/>
      <c r="Q1" s="172"/>
      <c r="R1" s="172"/>
      <c r="S1" s="172"/>
      <c r="T1" s="167"/>
      <c r="U1" s="167"/>
      <c r="V1" s="172"/>
      <c r="W1" s="172"/>
      <c r="X1" s="167"/>
      <c r="Y1" s="172"/>
      <c r="Z1" s="167"/>
      <c r="AA1" s="172"/>
      <c r="AB1" s="167"/>
      <c r="AC1" s="172"/>
      <c r="AD1" s="167"/>
      <c r="AE1" s="172"/>
      <c r="AF1" s="167"/>
      <c r="AG1" s="172"/>
      <c r="AH1" s="167"/>
      <c r="AI1" s="172"/>
    </row>
    <row r="2" spans="1:36" ht="12.75" customHeight="1" x14ac:dyDescent="0.25">
      <c r="A2" s="173"/>
      <c r="B2" s="173"/>
      <c r="C2" s="173"/>
      <c r="D2" s="173"/>
      <c r="E2" s="173"/>
      <c r="F2" s="173"/>
      <c r="G2" s="173"/>
      <c r="H2" s="173"/>
      <c r="I2" s="173"/>
      <c r="J2" s="173"/>
      <c r="K2" s="173"/>
      <c r="L2" s="173"/>
      <c r="M2" s="174"/>
      <c r="N2" s="174"/>
      <c r="O2" s="174"/>
      <c r="P2" s="173"/>
      <c r="Q2" s="173"/>
      <c r="R2" s="173"/>
      <c r="S2" s="173"/>
      <c r="T2" s="172"/>
      <c r="U2" s="172"/>
      <c r="V2" s="172"/>
      <c r="W2" s="172"/>
      <c r="X2" s="173"/>
      <c r="Y2" s="173"/>
      <c r="Z2" s="173"/>
      <c r="AA2" s="173"/>
      <c r="AB2" s="173"/>
      <c r="AC2" s="172"/>
      <c r="AD2" s="173"/>
      <c r="AE2" s="172"/>
      <c r="AF2" s="173"/>
      <c r="AG2" s="172"/>
      <c r="AH2" s="173"/>
      <c r="AI2" s="172"/>
    </row>
    <row r="3" spans="1:36" ht="15" x14ac:dyDescent="0.25">
      <c r="A3" s="172"/>
      <c r="B3" s="172"/>
      <c r="C3" s="172"/>
      <c r="D3" s="175"/>
      <c r="E3" s="176" t="s">
        <v>79</v>
      </c>
      <c r="F3" s="175"/>
      <c r="G3" s="172"/>
      <c r="H3" s="176"/>
      <c r="I3" s="172"/>
      <c r="J3" s="176"/>
      <c r="K3" s="176" t="s">
        <v>122</v>
      </c>
      <c r="L3" s="175"/>
      <c r="M3" s="176"/>
      <c r="N3" s="176"/>
      <c r="O3" s="172"/>
      <c r="P3" s="176" t="s">
        <v>121</v>
      </c>
      <c r="Q3" s="172"/>
      <c r="R3" s="172"/>
      <c r="S3" s="177"/>
      <c r="T3" s="175" t="s">
        <v>120</v>
      </c>
      <c r="U3" s="175"/>
      <c r="V3" s="172"/>
      <c r="W3" s="176" t="s">
        <v>79</v>
      </c>
      <c r="X3" s="175"/>
      <c r="Y3" s="172"/>
      <c r="Z3" s="172"/>
      <c r="AA3" s="172"/>
      <c r="AB3" s="172"/>
      <c r="AC3" s="178" t="s">
        <v>78</v>
      </c>
      <c r="AD3" s="172"/>
      <c r="AE3" s="172"/>
      <c r="AF3" s="172"/>
      <c r="AG3" s="172"/>
      <c r="AH3" s="172"/>
      <c r="AI3" s="178" t="s">
        <v>78</v>
      </c>
    </row>
    <row r="4" spans="1:36" ht="15" x14ac:dyDescent="0.25">
      <c r="A4" s="179" t="s">
        <v>109</v>
      </c>
      <c r="B4" s="179"/>
      <c r="C4" s="172"/>
      <c r="D4" s="180"/>
      <c r="E4" s="180">
        <v>2007</v>
      </c>
      <c r="F4" s="175"/>
      <c r="G4" s="172"/>
      <c r="H4" s="181"/>
      <c r="I4" s="172"/>
      <c r="J4" s="180"/>
      <c r="K4" s="180">
        <v>2007</v>
      </c>
      <c r="L4" s="179"/>
      <c r="M4" s="182"/>
      <c r="N4" s="183"/>
      <c r="O4" s="172"/>
      <c r="P4" s="180">
        <v>2007</v>
      </c>
      <c r="Q4" s="172"/>
      <c r="R4" s="172"/>
      <c r="S4" s="184"/>
      <c r="T4" s="185">
        <v>2007</v>
      </c>
      <c r="U4" s="182"/>
      <c r="V4" s="184"/>
      <c r="W4" s="186">
        <v>2006</v>
      </c>
      <c r="X4" s="179"/>
      <c r="Y4" s="172"/>
      <c r="Z4" s="172"/>
      <c r="AA4" s="184"/>
      <c r="AB4" s="1083">
        <v>2007</v>
      </c>
      <c r="AC4" s="1083"/>
      <c r="AD4" s="172"/>
      <c r="AE4" s="172"/>
      <c r="AF4" s="172"/>
      <c r="AG4" s="184"/>
      <c r="AH4" s="1083">
        <v>2006</v>
      </c>
      <c r="AI4" s="1083"/>
      <c r="AJ4" s="81"/>
    </row>
    <row r="5" spans="1:36" ht="6.75" customHeight="1" x14ac:dyDescent="0.25">
      <c r="A5" s="187"/>
      <c r="B5" s="187"/>
      <c r="C5" s="184"/>
      <c r="D5" s="1083"/>
      <c r="E5" s="1083"/>
      <c r="F5" s="175"/>
      <c r="G5" s="172"/>
      <c r="H5" s="188"/>
      <c r="I5" s="184"/>
      <c r="J5" s="1083"/>
      <c r="K5" s="1083"/>
      <c r="L5" s="193"/>
      <c r="M5" s="188"/>
      <c r="N5" s="188"/>
      <c r="O5" s="184"/>
      <c r="P5" s="185"/>
      <c r="Q5" s="172"/>
      <c r="R5" s="172"/>
      <c r="S5" s="193"/>
      <c r="T5" s="193"/>
      <c r="U5" s="193"/>
      <c r="V5" s="172"/>
      <c r="W5" s="172"/>
      <c r="X5" s="193"/>
      <c r="Y5" s="172"/>
      <c r="Z5" s="172"/>
      <c r="AA5" s="172"/>
      <c r="AB5" s="172"/>
      <c r="AC5" s="172"/>
      <c r="AD5" s="172"/>
      <c r="AE5" s="172"/>
      <c r="AF5" s="172"/>
      <c r="AG5" s="172"/>
      <c r="AH5" s="172"/>
      <c r="AI5" s="172"/>
      <c r="AJ5" s="39"/>
    </row>
    <row r="6" spans="1:36" s="15" customFormat="1" ht="12.75" customHeight="1" x14ac:dyDescent="0.2">
      <c r="A6" s="187" t="s">
        <v>111</v>
      </c>
      <c r="B6" s="187"/>
      <c r="C6" s="172"/>
      <c r="D6" s="172"/>
      <c r="E6" s="172">
        <f>I10</f>
        <v>157.19999999999999</v>
      </c>
      <c r="F6" s="194"/>
      <c r="G6" s="195"/>
      <c r="H6" s="196"/>
      <c r="I6" s="172"/>
      <c r="J6" s="172"/>
      <c r="K6" s="172">
        <v>121.2</v>
      </c>
      <c r="L6" s="187"/>
      <c r="M6" s="197"/>
      <c r="N6" s="198"/>
      <c r="O6" s="172"/>
      <c r="P6" s="172">
        <v>70.099999999999994</v>
      </c>
      <c r="Q6" s="195"/>
      <c r="R6" s="195"/>
      <c r="S6" s="1075">
        <v>39.1</v>
      </c>
      <c r="T6" s="1075"/>
      <c r="U6" s="190"/>
      <c r="V6" s="1082">
        <v>20.3</v>
      </c>
      <c r="W6" s="1082"/>
      <c r="X6" s="187"/>
      <c r="Y6" s="195"/>
      <c r="Z6" s="195"/>
      <c r="AA6" s="1075">
        <v>39.1</v>
      </c>
      <c r="AB6" s="1075"/>
      <c r="AC6" s="1075"/>
      <c r="AD6" s="195"/>
      <c r="AE6" s="195"/>
      <c r="AF6" s="195"/>
      <c r="AG6" s="1075">
        <v>0</v>
      </c>
      <c r="AH6" s="1075"/>
      <c r="AI6" s="1075"/>
      <c r="AJ6" s="39"/>
    </row>
    <row r="7" spans="1:36" s="15" customFormat="1" ht="12.75" customHeight="1" x14ac:dyDescent="0.2">
      <c r="A7" s="187" t="s">
        <v>127</v>
      </c>
      <c r="B7" s="187"/>
      <c r="C7" s="1075">
        <f>C26+W26+W40+C40</f>
        <v>-5.8</v>
      </c>
      <c r="D7" s="1075"/>
      <c r="E7" s="1075"/>
      <c r="F7" s="199"/>
      <c r="G7" s="195"/>
      <c r="H7" s="196"/>
      <c r="I7" s="1075">
        <v>-1.9</v>
      </c>
      <c r="J7" s="1075"/>
      <c r="K7" s="1075"/>
      <c r="L7" s="187"/>
      <c r="M7" s="200"/>
      <c r="N7" s="198"/>
      <c r="O7" s="1075">
        <v>-1.2</v>
      </c>
      <c r="P7" s="1075"/>
      <c r="Q7" s="195"/>
      <c r="R7" s="195"/>
      <c r="S7" s="1068">
        <v>-1</v>
      </c>
      <c r="T7" s="1068"/>
      <c r="U7" s="191"/>
      <c r="V7" s="1079">
        <v>0</v>
      </c>
      <c r="W7" s="1079"/>
      <c r="X7" s="187"/>
      <c r="Y7" s="195"/>
      <c r="Z7" s="195"/>
      <c r="AA7" s="1068">
        <v>-9.9</v>
      </c>
      <c r="AB7" s="1068"/>
      <c r="AC7" s="1068"/>
      <c r="AD7" s="195"/>
      <c r="AE7" s="195"/>
      <c r="AF7" s="195"/>
      <c r="AG7" s="1068">
        <v>0</v>
      </c>
      <c r="AH7" s="1068"/>
      <c r="AI7" s="1068"/>
      <c r="AJ7" s="39"/>
    </row>
    <row r="8" spans="1:36" s="15" customFormat="1" ht="12.75" customHeight="1" x14ac:dyDescent="0.2">
      <c r="A8" s="187" t="s">
        <v>112</v>
      </c>
      <c r="B8" s="187"/>
      <c r="C8" s="1068">
        <f>C27+W27+W41+C41</f>
        <v>42.6</v>
      </c>
      <c r="D8" s="1068"/>
      <c r="E8" s="1068"/>
      <c r="F8" s="199"/>
      <c r="G8" s="195"/>
      <c r="H8" s="196"/>
      <c r="I8" s="1068">
        <v>37.1</v>
      </c>
      <c r="J8" s="1068"/>
      <c r="K8" s="1068"/>
      <c r="L8" s="187"/>
      <c r="M8" s="171"/>
      <c r="N8" s="198"/>
      <c r="O8" s="1068">
        <v>52.3</v>
      </c>
      <c r="P8" s="1068"/>
      <c r="Q8" s="195"/>
      <c r="R8" s="195"/>
      <c r="S8" s="1068">
        <v>32</v>
      </c>
      <c r="T8" s="1068"/>
      <c r="U8" s="191"/>
      <c r="V8" s="1080">
        <v>18.8</v>
      </c>
      <c r="W8" s="1080"/>
      <c r="X8" s="187"/>
      <c r="Y8" s="195"/>
      <c r="Z8" s="195"/>
      <c r="AA8" s="1068">
        <v>146.30000000000001</v>
      </c>
      <c r="AB8" s="1068"/>
      <c r="AC8" s="1068"/>
      <c r="AD8" s="195"/>
      <c r="AE8" s="195"/>
      <c r="AF8" s="195"/>
      <c r="AG8" s="1068">
        <v>39.1</v>
      </c>
      <c r="AH8" s="1068"/>
      <c r="AI8" s="1068"/>
      <c r="AJ8" s="39"/>
    </row>
    <row r="9" spans="1:36" s="15" customFormat="1" ht="12.75" customHeight="1" x14ac:dyDescent="0.2">
      <c r="A9" s="187" t="s">
        <v>139</v>
      </c>
      <c r="B9" s="187"/>
      <c r="C9" s="1068">
        <f>C28+C42+W42+W28</f>
        <v>-0.3</v>
      </c>
      <c r="D9" s="1068"/>
      <c r="E9" s="1068"/>
      <c r="F9" s="199"/>
      <c r="G9" s="195"/>
      <c r="H9" s="196"/>
      <c r="I9" s="1077">
        <v>0.8</v>
      </c>
      <c r="J9" s="1077"/>
      <c r="K9" s="1077"/>
      <c r="L9" s="187"/>
      <c r="M9" s="200"/>
      <c r="N9" s="198"/>
      <c r="O9" s="1077">
        <v>0</v>
      </c>
      <c r="P9" s="1077"/>
      <c r="Q9" s="195"/>
      <c r="R9" s="195"/>
      <c r="S9" s="1069">
        <v>0</v>
      </c>
      <c r="T9" s="1069"/>
      <c r="U9" s="192"/>
      <c r="V9" s="1081">
        <v>0</v>
      </c>
      <c r="W9" s="1081"/>
      <c r="X9" s="187"/>
      <c r="Y9" s="195"/>
      <c r="Z9" s="195"/>
      <c r="AA9" s="1069">
        <f>AG42+AG28+M28+M42</f>
        <v>0.5</v>
      </c>
      <c r="AB9" s="1069"/>
      <c r="AC9" s="1069"/>
      <c r="AD9" s="195"/>
      <c r="AE9" s="195"/>
      <c r="AF9" s="195"/>
      <c r="AG9" s="1069">
        <v>0</v>
      </c>
      <c r="AH9" s="1069"/>
      <c r="AI9" s="1069"/>
      <c r="AJ9" s="39"/>
    </row>
    <row r="10" spans="1:36" s="15" customFormat="1" ht="17.25" customHeight="1" thickBot="1" x14ac:dyDescent="0.25">
      <c r="A10" s="187" t="s">
        <v>110</v>
      </c>
      <c r="B10" s="187"/>
      <c r="C10" s="1070">
        <f>C29+W29+W43+C43</f>
        <v>193.7</v>
      </c>
      <c r="D10" s="1070"/>
      <c r="E10" s="1070"/>
      <c r="F10" s="199"/>
      <c r="G10" s="195"/>
      <c r="H10" s="196"/>
      <c r="I10" s="1070">
        <v>157.19999999999999</v>
      </c>
      <c r="J10" s="1070"/>
      <c r="K10" s="1070"/>
      <c r="L10" s="187"/>
      <c r="M10" s="197"/>
      <c r="N10" s="198"/>
      <c r="O10" s="1070">
        <v>121.2</v>
      </c>
      <c r="P10" s="1070"/>
      <c r="Q10" s="195"/>
      <c r="R10" s="195"/>
      <c r="S10" s="1070">
        <v>70.099999999999994</v>
      </c>
      <c r="T10" s="1070"/>
      <c r="U10" s="169"/>
      <c r="V10" s="1084">
        <v>39.1</v>
      </c>
      <c r="W10" s="1084"/>
      <c r="X10" s="187"/>
      <c r="Y10" s="195"/>
      <c r="Z10" s="195"/>
      <c r="AA10" s="1070">
        <v>176</v>
      </c>
      <c r="AB10" s="1070"/>
      <c r="AC10" s="1070"/>
      <c r="AD10" s="195"/>
      <c r="AE10" s="195"/>
      <c r="AF10" s="195"/>
      <c r="AG10" s="1070">
        <v>39.1</v>
      </c>
      <c r="AH10" s="1070"/>
      <c r="AI10" s="1070"/>
      <c r="AJ10" s="39"/>
    </row>
    <row r="11" spans="1:36" s="15" customFormat="1" ht="6.75" customHeight="1" x14ac:dyDescent="0.2">
      <c r="A11" s="187"/>
      <c r="B11" s="187"/>
      <c r="C11" s="1076"/>
      <c r="D11" s="1076"/>
      <c r="E11" s="1076"/>
      <c r="F11" s="199"/>
      <c r="G11" s="195"/>
      <c r="H11" s="201"/>
      <c r="I11" s="1076"/>
      <c r="J11" s="1076"/>
      <c r="K11" s="1076"/>
      <c r="L11" s="199"/>
      <c r="M11" s="201"/>
      <c r="N11" s="201"/>
      <c r="O11" s="1076"/>
      <c r="P11" s="1076"/>
      <c r="Q11" s="195"/>
      <c r="R11" s="195"/>
      <c r="S11" s="199"/>
      <c r="T11" s="199"/>
      <c r="U11" s="199"/>
      <c r="V11" s="195"/>
      <c r="W11" s="195"/>
      <c r="X11" s="199"/>
      <c r="Y11" s="195"/>
      <c r="Z11" s="195"/>
      <c r="AA11" s="195"/>
      <c r="AB11" s="195"/>
      <c r="AC11" s="195"/>
      <c r="AD11" s="195"/>
      <c r="AE11" s="195"/>
      <c r="AF11" s="195"/>
      <c r="AG11" s="195"/>
      <c r="AH11" s="195"/>
      <c r="AI11" s="195"/>
      <c r="AJ11" s="39"/>
    </row>
    <row r="12" spans="1:36" s="15" customFormat="1" ht="14.25" x14ac:dyDescent="0.2">
      <c r="A12" s="187" t="s">
        <v>26</v>
      </c>
      <c r="B12" s="187"/>
      <c r="C12" s="195"/>
      <c r="D12" s="195"/>
      <c r="E12" s="195">
        <f>C31+W31+W45+C45</f>
        <v>124.3</v>
      </c>
      <c r="F12" s="199"/>
      <c r="G12" s="195"/>
      <c r="H12" s="196"/>
      <c r="I12" s="195"/>
      <c r="J12" s="195"/>
      <c r="K12" s="195">
        <v>160.5</v>
      </c>
      <c r="L12" s="187"/>
      <c r="M12" s="197"/>
      <c r="N12" s="198"/>
      <c r="O12" s="195"/>
      <c r="P12" s="195">
        <v>151.9</v>
      </c>
      <c r="Q12" s="195"/>
      <c r="R12" s="195"/>
      <c r="S12" s="1075">
        <v>140.19999999999999</v>
      </c>
      <c r="T12" s="1075"/>
      <c r="U12" s="190"/>
      <c r="V12" s="1082">
        <v>99</v>
      </c>
      <c r="W12" s="1082"/>
      <c r="X12" s="187"/>
      <c r="Y12" s="195"/>
      <c r="Z12" s="195"/>
      <c r="AA12" s="1075">
        <v>611.20000000000005</v>
      </c>
      <c r="AB12" s="1075"/>
      <c r="AC12" s="1075"/>
      <c r="AD12" s="195"/>
      <c r="AE12" s="195"/>
      <c r="AF12" s="195"/>
      <c r="AG12" s="1075">
        <v>243.5</v>
      </c>
      <c r="AH12" s="1075"/>
      <c r="AI12" s="1075"/>
      <c r="AJ12" s="39"/>
    </row>
    <row r="13" spans="1:36" ht="6.75" customHeight="1" x14ac:dyDescent="0.2">
      <c r="A13" s="187"/>
      <c r="B13" s="187"/>
      <c r="C13" s="1075"/>
      <c r="D13" s="1075"/>
      <c r="E13" s="1075"/>
      <c r="F13" s="193"/>
      <c r="G13" s="172"/>
      <c r="H13" s="188"/>
      <c r="I13" s="1075"/>
      <c r="J13" s="1075"/>
      <c r="K13" s="1075"/>
      <c r="L13" s="193"/>
      <c r="M13" s="188"/>
      <c r="N13" s="188"/>
      <c r="O13" s="1075"/>
      <c r="P13" s="1075"/>
      <c r="Q13" s="172"/>
      <c r="R13" s="172"/>
      <c r="S13" s="193"/>
      <c r="T13" s="193"/>
      <c r="U13" s="193"/>
      <c r="V13" s="193"/>
      <c r="W13" s="193"/>
      <c r="X13" s="193"/>
      <c r="Y13" s="172"/>
      <c r="Z13" s="172"/>
      <c r="AA13" s="172"/>
      <c r="AB13" s="172"/>
      <c r="AC13" s="172"/>
      <c r="AD13" s="172"/>
      <c r="AE13" s="172"/>
      <c r="AF13" s="172"/>
      <c r="AG13" s="172"/>
      <c r="AH13" s="172"/>
      <c r="AI13" s="172"/>
      <c r="AJ13" s="39"/>
    </row>
    <row r="14" spans="1:36" ht="14.25" x14ac:dyDescent="0.2">
      <c r="A14" s="187" t="s">
        <v>129</v>
      </c>
      <c r="B14" s="187"/>
      <c r="C14" s="172"/>
      <c r="D14" s="172"/>
      <c r="E14" s="202">
        <f>(C8)/E12</f>
        <v>0.34300000000000003</v>
      </c>
      <c r="F14" s="199"/>
      <c r="G14" s="172"/>
      <c r="H14" s="196"/>
      <c r="I14" s="172"/>
      <c r="J14" s="172"/>
      <c r="K14" s="202">
        <v>0.23100000000000001</v>
      </c>
      <c r="L14" s="187"/>
      <c r="M14" s="203"/>
      <c r="N14" s="183"/>
      <c r="O14" s="172"/>
      <c r="P14" s="202">
        <v>0.34399999999999997</v>
      </c>
      <c r="Q14" s="172"/>
      <c r="R14" s="172"/>
      <c r="S14" s="172"/>
      <c r="T14" s="170">
        <v>0.22800000000000001</v>
      </c>
      <c r="U14" s="170"/>
      <c r="V14" s="1078">
        <v>0.19</v>
      </c>
      <c r="W14" s="1078"/>
      <c r="X14" s="187"/>
      <c r="Y14" s="172"/>
      <c r="Z14" s="172"/>
      <c r="AA14" s="172"/>
      <c r="AB14" s="172"/>
      <c r="AC14" s="204">
        <v>0.23899999999999999</v>
      </c>
      <c r="AD14" s="172"/>
      <c r="AE14" s="172"/>
      <c r="AF14" s="172"/>
      <c r="AG14" s="172"/>
      <c r="AH14" s="172"/>
      <c r="AI14" s="204">
        <v>0.161</v>
      </c>
      <c r="AJ14" s="39"/>
    </row>
    <row r="15" spans="1:36" ht="14.25" x14ac:dyDescent="0.2">
      <c r="A15" s="187" t="s">
        <v>131</v>
      </c>
      <c r="B15" s="187"/>
      <c r="C15" s="172"/>
      <c r="D15" s="172"/>
      <c r="E15" s="204">
        <f>(105.7)/C10</f>
        <v>0.54600000000000004</v>
      </c>
      <c r="F15" s="199"/>
      <c r="G15" s="172"/>
      <c r="H15" s="196"/>
      <c r="I15" s="172"/>
      <c r="J15" s="172"/>
      <c r="K15" s="204">
        <v>0.70199999999999996</v>
      </c>
      <c r="L15" s="187"/>
      <c r="M15" s="203"/>
      <c r="N15" s="196"/>
      <c r="O15" s="172"/>
      <c r="P15" s="202">
        <v>0.68400000000000005</v>
      </c>
      <c r="Q15" s="172"/>
      <c r="R15" s="172"/>
      <c r="S15" s="170"/>
      <c r="T15" s="170">
        <v>0.76600000000000001</v>
      </c>
      <c r="U15" s="170"/>
      <c r="V15" s="170"/>
      <c r="W15" s="170">
        <v>0.96899999999999997</v>
      </c>
      <c r="X15" s="187"/>
      <c r="Y15" s="172"/>
      <c r="Z15" s="172"/>
      <c r="AA15" s="172"/>
      <c r="AB15" s="172"/>
      <c r="AC15" s="204">
        <f>(105.7)/AA10</f>
        <v>0.60099999999999998</v>
      </c>
      <c r="AD15" s="172"/>
      <c r="AE15" s="172"/>
      <c r="AF15" s="172"/>
      <c r="AG15" s="172"/>
      <c r="AH15" s="172"/>
      <c r="AI15" s="202">
        <v>0.96899999999999997</v>
      </c>
      <c r="AJ15" s="39"/>
    </row>
    <row r="16" spans="1:36" ht="14.25" x14ac:dyDescent="0.2">
      <c r="A16" s="187"/>
      <c r="B16" s="187"/>
      <c r="C16" s="172"/>
      <c r="D16" s="172"/>
      <c r="E16" s="204"/>
      <c r="F16" s="199"/>
      <c r="G16" s="172"/>
      <c r="H16" s="196"/>
      <c r="I16" s="172"/>
      <c r="J16" s="172"/>
      <c r="K16" s="204"/>
      <c r="L16" s="187"/>
      <c r="M16" s="203"/>
      <c r="N16" s="196"/>
      <c r="O16" s="172"/>
      <c r="P16" s="202"/>
      <c r="Q16" s="172"/>
      <c r="R16" s="172"/>
      <c r="S16" s="170"/>
      <c r="T16" s="170"/>
      <c r="U16" s="170"/>
      <c r="V16" s="170"/>
      <c r="W16" s="170"/>
      <c r="X16" s="187"/>
      <c r="Y16" s="172"/>
      <c r="Z16" s="172"/>
      <c r="AA16" s="172"/>
      <c r="AB16" s="172"/>
      <c r="AC16" s="204"/>
      <c r="AD16" s="172"/>
      <c r="AE16" s="172"/>
      <c r="AF16" s="172"/>
      <c r="AG16" s="172"/>
      <c r="AH16" s="172"/>
      <c r="AI16" s="202"/>
      <c r="AJ16" s="39"/>
    </row>
    <row r="17" spans="1:43" ht="14.25" x14ac:dyDescent="0.2">
      <c r="A17" s="187"/>
      <c r="B17" s="187"/>
      <c r="C17" s="172"/>
      <c r="D17" s="172"/>
      <c r="E17" s="204"/>
      <c r="F17" s="199"/>
      <c r="G17" s="172"/>
      <c r="H17" s="196"/>
      <c r="I17" s="172"/>
      <c r="J17" s="172"/>
      <c r="K17" s="204"/>
      <c r="L17" s="187"/>
      <c r="M17" s="203"/>
      <c r="N17" s="196"/>
      <c r="O17" s="172"/>
      <c r="P17" s="202"/>
      <c r="Q17" s="172"/>
      <c r="R17" s="172"/>
      <c r="S17" s="170"/>
      <c r="T17" s="170"/>
      <c r="U17" s="170"/>
      <c r="V17" s="170"/>
      <c r="W17" s="170"/>
      <c r="X17" s="187"/>
      <c r="Y17" s="172"/>
      <c r="Z17" s="172"/>
      <c r="AA17" s="172"/>
      <c r="AB17" s="172"/>
      <c r="AC17" s="204"/>
      <c r="AD17" s="172"/>
      <c r="AE17" s="172"/>
      <c r="AF17" s="172"/>
      <c r="AG17" s="172"/>
      <c r="AH17" s="172"/>
      <c r="AI17" s="202"/>
      <c r="AJ17" s="39"/>
    </row>
    <row r="18" spans="1:43" ht="16.5" x14ac:dyDescent="0.2">
      <c r="A18" s="205"/>
      <c r="B18" s="205"/>
      <c r="C18" s="205"/>
      <c r="D18" s="205"/>
      <c r="E18" s="205"/>
      <c r="F18" s="205"/>
      <c r="G18" s="205"/>
      <c r="H18" s="205"/>
      <c r="I18" s="206"/>
      <c r="J18" s="205"/>
      <c r="K18" s="206"/>
      <c r="L18" s="205"/>
      <c r="M18" s="206"/>
      <c r="N18" s="205"/>
      <c r="O18" s="206"/>
      <c r="P18" s="184"/>
      <c r="Q18" s="207"/>
      <c r="R18" s="207"/>
      <c r="S18" s="207"/>
      <c r="T18" s="205"/>
      <c r="U18" s="205"/>
      <c r="V18" s="184"/>
      <c r="W18" s="184"/>
      <c r="X18" s="205"/>
      <c r="Y18" s="207"/>
      <c r="Z18" s="205"/>
      <c r="AA18" s="207"/>
      <c r="AB18" s="205"/>
      <c r="AC18" s="206"/>
      <c r="AD18" s="205"/>
      <c r="AE18" s="184"/>
      <c r="AF18" s="205"/>
      <c r="AG18" s="206"/>
      <c r="AH18" s="205"/>
      <c r="AI18" s="206"/>
      <c r="AJ18" s="39"/>
    </row>
    <row r="19" spans="1:43" ht="16.5" x14ac:dyDescent="0.2">
      <c r="A19" s="196"/>
      <c r="B19" s="196"/>
      <c r="C19" s="196"/>
      <c r="D19" s="196"/>
      <c r="E19" s="196"/>
      <c r="F19" s="196"/>
      <c r="G19" s="196"/>
      <c r="H19" s="196"/>
      <c r="I19" s="243"/>
      <c r="J19" s="196"/>
      <c r="K19" s="243"/>
      <c r="L19" s="196"/>
      <c r="M19" s="243"/>
      <c r="N19" s="196"/>
      <c r="O19" s="243"/>
      <c r="P19" s="183"/>
      <c r="Q19" s="244"/>
      <c r="R19" s="244"/>
      <c r="S19" s="244"/>
      <c r="T19" s="196"/>
      <c r="U19" s="196"/>
      <c r="V19" s="183"/>
      <c r="W19" s="183"/>
      <c r="X19" s="196"/>
      <c r="Y19" s="244"/>
      <c r="Z19" s="196"/>
      <c r="AA19" s="244"/>
      <c r="AB19" s="196"/>
      <c r="AC19" s="243"/>
      <c r="AD19" s="196"/>
      <c r="AE19" s="183"/>
      <c r="AF19" s="196"/>
      <c r="AG19" s="243"/>
      <c r="AH19" s="196"/>
      <c r="AI19" s="243"/>
      <c r="AJ19" s="39"/>
    </row>
    <row r="20" spans="1:43" ht="16.5" x14ac:dyDescent="0.2">
      <c r="A20" s="196"/>
      <c r="B20" s="196"/>
      <c r="C20" s="196"/>
      <c r="D20" s="196"/>
      <c r="E20" s="196"/>
      <c r="F20" s="196"/>
      <c r="G20" s="196"/>
      <c r="H20" s="196"/>
      <c r="I20" s="243"/>
      <c r="J20" s="196"/>
      <c r="K20" s="243"/>
      <c r="L20" s="196"/>
      <c r="M20" s="243"/>
      <c r="N20" s="196"/>
      <c r="O20" s="243"/>
      <c r="P20" s="183"/>
      <c r="Q20" s="244"/>
      <c r="R20" s="244"/>
      <c r="S20" s="244"/>
      <c r="T20" s="196"/>
      <c r="U20" s="196"/>
      <c r="V20" s="183"/>
      <c r="W20" s="183"/>
      <c r="X20" s="196"/>
      <c r="Y20" s="244"/>
      <c r="Z20" s="196"/>
      <c r="AA20" s="244"/>
      <c r="AB20" s="196"/>
      <c r="AC20" s="243"/>
      <c r="AD20" s="196"/>
      <c r="AE20" s="183"/>
      <c r="AF20" s="196"/>
      <c r="AG20" s="243"/>
      <c r="AH20" s="196"/>
      <c r="AI20" s="243"/>
      <c r="AJ20" s="39"/>
    </row>
    <row r="21" spans="1:43" ht="16.5" x14ac:dyDescent="0.2">
      <c r="A21" s="187"/>
      <c r="B21" s="187"/>
      <c r="C21" s="187"/>
      <c r="D21" s="187"/>
      <c r="E21" s="187"/>
      <c r="F21" s="187"/>
      <c r="G21" s="187"/>
      <c r="H21" s="187"/>
      <c r="I21" s="208"/>
      <c r="J21" s="187"/>
      <c r="K21" s="208"/>
      <c r="L21" s="187"/>
      <c r="M21" s="208"/>
      <c r="N21" s="187"/>
      <c r="O21" s="208"/>
      <c r="P21" s="208"/>
      <c r="Q21" s="209"/>
      <c r="R21" s="209"/>
      <c r="S21" s="209"/>
      <c r="T21" s="187"/>
      <c r="U21" s="187"/>
      <c r="V21" s="195"/>
      <c r="W21" s="209"/>
      <c r="X21" s="187"/>
      <c r="Y21" s="209"/>
      <c r="Z21" s="187"/>
      <c r="AA21" s="209"/>
      <c r="AB21" s="187"/>
      <c r="AC21" s="208"/>
      <c r="AD21" s="187"/>
      <c r="AE21" s="208"/>
      <c r="AF21" s="187"/>
      <c r="AG21" s="208"/>
      <c r="AH21" s="187"/>
      <c r="AI21" s="208"/>
      <c r="AJ21" s="39"/>
    </row>
    <row r="22" spans="1:43" ht="17.25" x14ac:dyDescent="0.25">
      <c r="A22" s="187"/>
      <c r="B22" s="187"/>
      <c r="C22" s="210" t="s">
        <v>79</v>
      </c>
      <c r="D22" s="210"/>
      <c r="E22" s="210" t="s">
        <v>122</v>
      </c>
      <c r="F22" s="210"/>
      <c r="G22" s="210" t="s">
        <v>121</v>
      </c>
      <c r="H22" s="210"/>
      <c r="I22" s="210" t="s">
        <v>120</v>
      </c>
      <c r="J22" s="210"/>
      <c r="K22" s="210" t="s">
        <v>79</v>
      </c>
      <c r="L22" s="210"/>
      <c r="M22" s="178" t="s">
        <v>78</v>
      </c>
      <c r="N22" s="210"/>
      <c r="O22" s="178" t="s">
        <v>78</v>
      </c>
      <c r="P22" s="172"/>
      <c r="Q22" s="209"/>
      <c r="R22" s="209"/>
      <c r="S22" s="209"/>
      <c r="T22" s="187"/>
      <c r="U22" s="187"/>
      <c r="V22" s="195"/>
      <c r="W22" s="210" t="s">
        <v>79</v>
      </c>
      <c r="X22" s="210"/>
      <c r="Y22" s="210" t="s">
        <v>122</v>
      </c>
      <c r="Z22" s="210"/>
      <c r="AA22" s="210" t="s">
        <v>121</v>
      </c>
      <c r="AB22" s="210"/>
      <c r="AC22" s="210" t="s">
        <v>120</v>
      </c>
      <c r="AD22" s="210"/>
      <c r="AE22" s="210" t="s">
        <v>79</v>
      </c>
      <c r="AF22" s="210"/>
      <c r="AG22" s="178" t="s">
        <v>78</v>
      </c>
      <c r="AH22" s="210"/>
      <c r="AI22" s="178" t="s">
        <v>78</v>
      </c>
      <c r="AJ22" s="39"/>
    </row>
    <row r="23" spans="1:43" ht="15" x14ac:dyDescent="0.25">
      <c r="A23" s="179" t="s">
        <v>48</v>
      </c>
      <c r="B23" s="179"/>
      <c r="C23" s="185">
        <v>2007</v>
      </c>
      <c r="D23" s="185"/>
      <c r="E23" s="185">
        <v>2007</v>
      </c>
      <c r="F23" s="185"/>
      <c r="G23" s="185">
        <v>2007</v>
      </c>
      <c r="H23" s="185"/>
      <c r="I23" s="185">
        <v>2007</v>
      </c>
      <c r="J23" s="185"/>
      <c r="K23" s="185">
        <v>2006</v>
      </c>
      <c r="L23" s="185"/>
      <c r="M23" s="211">
        <v>2007</v>
      </c>
      <c r="N23" s="185"/>
      <c r="O23" s="211">
        <v>2006</v>
      </c>
      <c r="P23" s="172"/>
      <c r="Q23" s="172"/>
      <c r="R23" s="179"/>
      <c r="S23" s="179"/>
      <c r="T23" s="187"/>
      <c r="U23" s="179" t="s">
        <v>49</v>
      </c>
      <c r="V23" s="195"/>
      <c r="W23" s="185">
        <v>2007</v>
      </c>
      <c r="X23" s="185"/>
      <c r="Y23" s="185">
        <v>2007</v>
      </c>
      <c r="Z23" s="185"/>
      <c r="AA23" s="185">
        <v>2007</v>
      </c>
      <c r="AB23" s="185"/>
      <c r="AC23" s="185">
        <v>2007</v>
      </c>
      <c r="AD23" s="185"/>
      <c r="AE23" s="185">
        <v>2006</v>
      </c>
      <c r="AF23" s="185"/>
      <c r="AG23" s="211">
        <v>2007</v>
      </c>
      <c r="AH23" s="185"/>
      <c r="AI23" s="211">
        <v>2006</v>
      </c>
      <c r="AJ23" s="39"/>
    </row>
    <row r="24" spans="1:43" ht="6.75" customHeight="1" x14ac:dyDescent="0.2">
      <c r="A24" s="187"/>
      <c r="B24" s="187"/>
      <c r="C24" s="212"/>
      <c r="D24" s="212"/>
      <c r="E24" s="212"/>
      <c r="F24" s="212"/>
      <c r="G24" s="212"/>
      <c r="H24" s="212"/>
      <c r="I24" s="212"/>
      <c r="J24" s="212"/>
      <c r="K24" s="212"/>
      <c r="L24" s="212"/>
      <c r="M24" s="212"/>
      <c r="N24" s="212"/>
      <c r="O24" s="212"/>
      <c r="P24" s="172"/>
      <c r="Q24" s="172"/>
      <c r="R24" s="187"/>
      <c r="S24" s="187"/>
      <c r="T24" s="187"/>
      <c r="U24" s="187"/>
      <c r="V24" s="195"/>
      <c r="W24" s="212"/>
      <c r="X24" s="212"/>
      <c r="Y24" s="172"/>
      <c r="Z24" s="212"/>
      <c r="AA24" s="212"/>
      <c r="AB24" s="212"/>
      <c r="AC24" s="212"/>
      <c r="AD24" s="212"/>
      <c r="AE24" s="212"/>
      <c r="AF24" s="212"/>
      <c r="AG24" s="212"/>
      <c r="AH24" s="212"/>
      <c r="AI24" s="172"/>
      <c r="AJ24" s="39"/>
    </row>
    <row r="25" spans="1:43" s="15" customFormat="1" ht="12.75" customHeight="1" x14ac:dyDescent="0.2">
      <c r="A25" s="187" t="s">
        <v>111</v>
      </c>
      <c r="B25" s="187"/>
      <c r="C25" s="213">
        <f>E29</f>
        <v>52.4</v>
      </c>
      <c r="D25" s="213"/>
      <c r="E25" s="213">
        <v>45.4</v>
      </c>
      <c r="F25" s="213"/>
      <c r="G25" s="213">
        <v>27.5</v>
      </c>
      <c r="H25" s="213"/>
      <c r="I25" s="213">
        <v>13.2</v>
      </c>
      <c r="J25" s="213"/>
      <c r="K25" s="213">
        <v>6</v>
      </c>
      <c r="L25" s="213"/>
      <c r="M25" s="213">
        <f>O29</f>
        <v>13.2</v>
      </c>
      <c r="N25" s="213"/>
      <c r="O25" s="214">
        <v>0</v>
      </c>
      <c r="P25" s="195"/>
      <c r="Q25" s="195"/>
      <c r="R25" s="187"/>
      <c r="S25" s="187"/>
      <c r="T25" s="187"/>
      <c r="U25" s="187" t="s">
        <v>111</v>
      </c>
      <c r="V25" s="195"/>
      <c r="W25" s="213">
        <f>Y29</f>
        <v>70.7</v>
      </c>
      <c r="X25" s="213"/>
      <c r="Y25" s="213">
        <v>50.6</v>
      </c>
      <c r="Z25" s="213"/>
      <c r="AA25" s="213">
        <v>28.6</v>
      </c>
      <c r="AB25" s="213"/>
      <c r="AC25" s="213">
        <v>17.2</v>
      </c>
      <c r="AD25" s="213"/>
      <c r="AE25" s="213">
        <v>9.8000000000000007</v>
      </c>
      <c r="AF25" s="213"/>
      <c r="AG25" s="213">
        <f>AI29</f>
        <v>17.2</v>
      </c>
      <c r="AH25" s="213"/>
      <c r="AI25" s="214">
        <v>0</v>
      </c>
      <c r="AJ25" s="39"/>
    </row>
    <row r="26" spans="1:43" s="15" customFormat="1" ht="12.75" customHeight="1" x14ac:dyDescent="0.2">
      <c r="A26" s="187" t="s">
        <v>127</v>
      </c>
      <c r="B26" s="187"/>
      <c r="C26" s="215">
        <v>-0.2</v>
      </c>
      <c r="D26" s="215"/>
      <c r="E26" s="212">
        <v>0</v>
      </c>
      <c r="F26" s="215"/>
      <c r="G26" s="215">
        <v>-0.2</v>
      </c>
      <c r="H26" s="215"/>
      <c r="I26" s="215">
        <v>0</v>
      </c>
      <c r="J26" s="215"/>
      <c r="K26" s="215">
        <v>0</v>
      </c>
      <c r="L26" s="215"/>
      <c r="M26" s="215">
        <f>SUM(C26:K26)</f>
        <v>-0.4</v>
      </c>
      <c r="N26" s="215"/>
      <c r="O26" s="215">
        <v>0</v>
      </c>
      <c r="P26" s="195"/>
      <c r="Q26" s="195"/>
      <c r="R26" s="187"/>
      <c r="S26" s="187"/>
      <c r="T26" s="187"/>
      <c r="U26" s="187" t="s">
        <v>127</v>
      </c>
      <c r="V26" s="195"/>
      <c r="W26" s="212">
        <v>-3.5</v>
      </c>
      <c r="X26" s="215"/>
      <c r="Y26" s="212">
        <v>-0.8</v>
      </c>
      <c r="Z26" s="215"/>
      <c r="AA26" s="212">
        <v>-0.8</v>
      </c>
      <c r="AB26" s="215"/>
      <c r="AC26" s="212">
        <v>-0.7</v>
      </c>
      <c r="AD26" s="215"/>
      <c r="AE26" s="212">
        <v>0</v>
      </c>
      <c r="AF26" s="215"/>
      <c r="AG26" s="215">
        <f>SUM(W26:AC26)</f>
        <v>-5.8</v>
      </c>
      <c r="AH26" s="215"/>
      <c r="AI26" s="195">
        <v>0</v>
      </c>
      <c r="AJ26" s="39"/>
    </row>
    <row r="27" spans="1:43" s="15" customFormat="1" ht="12.75" customHeight="1" x14ac:dyDescent="0.2">
      <c r="A27" s="187" t="s">
        <v>112</v>
      </c>
      <c r="B27" s="187"/>
      <c r="C27" s="212">
        <f>Property!G23</f>
        <v>20.7</v>
      </c>
      <c r="D27" s="212"/>
      <c r="E27" s="212">
        <v>6.6</v>
      </c>
      <c r="F27" s="212"/>
      <c r="G27" s="212">
        <v>18.100000000000001</v>
      </c>
      <c r="H27" s="212"/>
      <c r="I27" s="212">
        <v>14.3</v>
      </c>
      <c r="J27" s="212"/>
      <c r="K27" s="212">
        <v>7.2</v>
      </c>
      <c r="L27" s="212"/>
      <c r="M27" s="215">
        <f>SUM(C27:I27)</f>
        <v>59.7</v>
      </c>
      <c r="N27" s="212"/>
      <c r="O27" s="212">
        <v>13.2</v>
      </c>
      <c r="P27" s="195"/>
      <c r="Q27" s="195"/>
      <c r="R27" s="187"/>
      <c r="S27" s="187"/>
      <c r="T27" s="187"/>
      <c r="U27" s="187" t="s">
        <v>112</v>
      </c>
      <c r="V27" s="195"/>
      <c r="W27" s="212">
        <f>Energy!G23</f>
        <v>6.7</v>
      </c>
      <c r="X27" s="212"/>
      <c r="Y27" s="212">
        <v>20.7</v>
      </c>
      <c r="Z27" s="212"/>
      <c r="AA27" s="212">
        <v>22.8</v>
      </c>
      <c r="AB27" s="212"/>
      <c r="AC27" s="212">
        <v>12.1</v>
      </c>
      <c r="AD27" s="212"/>
      <c r="AE27" s="212">
        <v>7.4</v>
      </c>
      <c r="AF27" s="212"/>
      <c r="AG27" s="215">
        <f>SUM(W27:AC27)</f>
        <v>62.3</v>
      </c>
      <c r="AH27" s="212"/>
      <c r="AI27" s="195">
        <v>17.2</v>
      </c>
      <c r="AJ27" s="39"/>
    </row>
    <row r="28" spans="1:43" s="15" customFormat="1" ht="12.75" customHeight="1" x14ac:dyDescent="0.25">
      <c r="A28" s="187" t="s">
        <v>139</v>
      </c>
      <c r="B28" s="187"/>
      <c r="C28" s="212">
        <v>-0.1</v>
      </c>
      <c r="D28" s="212"/>
      <c r="E28" s="212">
        <v>0.4</v>
      </c>
      <c r="F28" s="212"/>
      <c r="G28" s="212">
        <v>0</v>
      </c>
      <c r="H28" s="212"/>
      <c r="I28" s="212">
        <v>0</v>
      </c>
      <c r="J28" s="212"/>
      <c r="K28" s="212">
        <v>0</v>
      </c>
      <c r="L28" s="212"/>
      <c r="M28" s="215">
        <f>SUM(C28:K28)</f>
        <v>0.3</v>
      </c>
      <c r="N28" s="212"/>
      <c r="O28" s="212">
        <v>0</v>
      </c>
      <c r="P28" s="195"/>
      <c r="Q28" s="195"/>
      <c r="R28" s="187"/>
      <c r="S28" s="187"/>
      <c r="T28" s="187"/>
      <c r="U28" s="187" t="s">
        <v>139</v>
      </c>
      <c r="V28" s="195"/>
      <c r="W28" s="212">
        <v>0</v>
      </c>
      <c r="X28" s="212"/>
      <c r="Y28" s="212">
        <v>0.2</v>
      </c>
      <c r="Z28" s="212"/>
      <c r="AA28" s="212">
        <v>0</v>
      </c>
      <c r="AB28" s="212"/>
      <c r="AC28" s="212">
        <v>0</v>
      </c>
      <c r="AD28" s="212"/>
      <c r="AE28" s="212">
        <v>0</v>
      </c>
      <c r="AF28" s="212"/>
      <c r="AG28" s="215">
        <f>SUM(W28:AC28)</f>
        <v>0.2</v>
      </c>
      <c r="AH28" s="212"/>
      <c r="AI28" s="195">
        <v>0</v>
      </c>
      <c r="AJ28" s="39"/>
      <c r="AO28" s="164"/>
      <c r="AP28" s="164"/>
      <c r="AQ28" s="164"/>
    </row>
    <row r="29" spans="1:43" s="15" customFormat="1" ht="17.25" customHeight="1" thickBot="1" x14ac:dyDescent="0.25">
      <c r="A29" s="187" t="s">
        <v>110</v>
      </c>
      <c r="B29" s="187"/>
      <c r="C29" s="216">
        <f>SUM(C25:C28)</f>
        <v>72.8</v>
      </c>
      <c r="D29" s="216"/>
      <c r="E29" s="216">
        <v>52.4</v>
      </c>
      <c r="F29" s="216"/>
      <c r="G29" s="216">
        <v>45.4</v>
      </c>
      <c r="H29" s="216"/>
      <c r="I29" s="216">
        <v>27.5</v>
      </c>
      <c r="J29" s="216"/>
      <c r="K29" s="216">
        <v>13.2</v>
      </c>
      <c r="L29" s="216"/>
      <c r="M29" s="216">
        <f>SUM(M25:M28)</f>
        <v>72.8</v>
      </c>
      <c r="N29" s="216"/>
      <c r="O29" s="216">
        <f>SUM(O25:O28)</f>
        <v>13.2</v>
      </c>
      <c r="P29" s="195"/>
      <c r="Q29" s="195"/>
      <c r="R29" s="187"/>
      <c r="S29" s="187"/>
      <c r="T29" s="187"/>
      <c r="U29" s="187" t="s">
        <v>110</v>
      </c>
      <c r="V29" s="195"/>
      <c r="W29" s="216">
        <f>SUM(W25:W28)</f>
        <v>73.900000000000006</v>
      </c>
      <c r="X29" s="216"/>
      <c r="Y29" s="216">
        <v>70.7</v>
      </c>
      <c r="Z29" s="216"/>
      <c r="AA29" s="216">
        <v>50.6</v>
      </c>
      <c r="AB29" s="216"/>
      <c r="AC29" s="216">
        <v>28.6</v>
      </c>
      <c r="AD29" s="216"/>
      <c r="AE29" s="216">
        <v>17.2</v>
      </c>
      <c r="AF29" s="216"/>
      <c r="AG29" s="216">
        <f>SUM(AG25:AG28)</f>
        <v>73.900000000000006</v>
      </c>
      <c r="AH29" s="216"/>
      <c r="AI29" s="216">
        <f>SUM(AI25:AI28)</f>
        <v>17.2</v>
      </c>
      <c r="AO29" s="10"/>
      <c r="AP29" s="166"/>
      <c r="AQ29" s="10" t="s">
        <v>79</v>
      </c>
    </row>
    <row r="30" spans="1:43" s="15" customFormat="1" ht="6.75" customHeight="1" x14ac:dyDescent="0.2">
      <c r="A30" s="187"/>
      <c r="B30" s="187"/>
      <c r="C30" s="212"/>
      <c r="D30" s="212"/>
      <c r="E30" s="212"/>
      <c r="F30" s="212"/>
      <c r="G30" s="212"/>
      <c r="H30" s="212"/>
      <c r="I30" s="212"/>
      <c r="J30" s="212"/>
      <c r="K30" s="212"/>
      <c r="L30" s="212"/>
      <c r="M30" s="212"/>
      <c r="N30" s="212"/>
      <c r="O30" s="212"/>
      <c r="P30" s="195"/>
      <c r="Q30" s="195"/>
      <c r="R30" s="187"/>
      <c r="S30" s="187"/>
      <c r="T30" s="187"/>
      <c r="U30" s="187"/>
      <c r="V30" s="195"/>
      <c r="W30" s="212"/>
      <c r="X30" s="212"/>
      <c r="Y30" s="212"/>
      <c r="Z30" s="212"/>
      <c r="AA30" s="212"/>
      <c r="AB30" s="212"/>
      <c r="AC30" s="212"/>
      <c r="AD30" s="212"/>
      <c r="AE30" s="212"/>
      <c r="AF30" s="212"/>
      <c r="AG30" s="212"/>
      <c r="AH30" s="212"/>
      <c r="AI30" s="195"/>
      <c r="AO30" s="10"/>
      <c r="AP30" s="157"/>
      <c r="AQ30" s="10">
        <v>2006</v>
      </c>
    </row>
    <row r="31" spans="1:43" s="15" customFormat="1" ht="14.25" x14ac:dyDescent="0.2">
      <c r="A31" s="187" t="s">
        <v>26</v>
      </c>
      <c r="B31" s="187"/>
      <c r="C31" s="213">
        <f>Property!G19</f>
        <v>54.5</v>
      </c>
      <c r="D31" s="213"/>
      <c r="E31" s="213">
        <v>68.099999999999994</v>
      </c>
      <c r="F31" s="213"/>
      <c r="G31" s="213">
        <v>66.2</v>
      </c>
      <c r="H31" s="213"/>
      <c r="I31" s="213">
        <v>57.3</v>
      </c>
      <c r="J31" s="213"/>
      <c r="K31" s="213">
        <v>40.5</v>
      </c>
      <c r="L31" s="213"/>
      <c r="M31" s="213" t="e">
        <f>Property!#REF!</f>
        <v>#REF!</v>
      </c>
      <c r="N31" s="213"/>
      <c r="O31" s="213">
        <f>Property!V19</f>
        <v>218.8</v>
      </c>
      <c r="P31" s="195"/>
      <c r="Q31" s="195"/>
      <c r="R31" s="187"/>
      <c r="S31" s="187"/>
      <c r="T31" s="187"/>
      <c r="U31" s="187" t="s">
        <v>26</v>
      </c>
      <c r="V31" s="195"/>
      <c r="W31" s="213">
        <f>Energy!G19</f>
        <v>40</v>
      </c>
      <c r="X31" s="213"/>
      <c r="Y31" s="213">
        <v>51</v>
      </c>
      <c r="Z31" s="213"/>
      <c r="AA31" s="213">
        <v>51.6</v>
      </c>
      <c r="AB31" s="213"/>
      <c r="AC31" s="213">
        <v>52.1</v>
      </c>
      <c r="AD31" s="213"/>
      <c r="AE31" s="213">
        <v>45</v>
      </c>
      <c r="AF31" s="213"/>
      <c r="AG31" s="213" t="e">
        <f>Energy!#REF!</f>
        <v>#REF!</v>
      </c>
      <c r="AH31" s="213"/>
      <c r="AI31" s="213">
        <f>Energy!V19</f>
        <v>203.1</v>
      </c>
      <c r="AO31" s="78"/>
      <c r="AP31" s="65"/>
      <c r="AQ31" s="78"/>
    </row>
    <row r="32" spans="1:43" ht="6.75" customHeight="1" x14ac:dyDescent="0.2">
      <c r="A32" s="187"/>
      <c r="B32" s="187"/>
      <c r="C32" s="187"/>
      <c r="D32" s="187"/>
      <c r="E32" s="187"/>
      <c r="F32" s="187"/>
      <c r="G32" s="187"/>
      <c r="H32" s="187"/>
      <c r="I32" s="187"/>
      <c r="J32" s="187"/>
      <c r="K32" s="187"/>
      <c r="L32" s="187"/>
      <c r="M32" s="187"/>
      <c r="N32" s="187"/>
      <c r="O32" s="187"/>
      <c r="P32" s="172"/>
      <c r="Q32" s="172"/>
      <c r="R32" s="187"/>
      <c r="S32" s="187"/>
      <c r="T32" s="187"/>
      <c r="U32" s="187"/>
      <c r="V32" s="195"/>
      <c r="W32" s="187"/>
      <c r="X32" s="187"/>
      <c r="Y32" s="187"/>
      <c r="Z32" s="187"/>
      <c r="AA32" s="187"/>
      <c r="AB32" s="187"/>
      <c r="AC32" s="187"/>
      <c r="AD32" s="187"/>
      <c r="AE32" s="187"/>
      <c r="AF32" s="187"/>
      <c r="AG32" s="187"/>
      <c r="AH32" s="187"/>
      <c r="AI32" s="172"/>
      <c r="AQ32" s="10">
        <v>20.3</v>
      </c>
    </row>
    <row r="33" spans="1:43" ht="14.25" x14ac:dyDescent="0.2">
      <c r="A33" s="187" t="s">
        <v>129</v>
      </c>
      <c r="B33" s="187"/>
      <c r="C33" s="217">
        <f>(C27)/C31</f>
        <v>0.38</v>
      </c>
      <c r="D33" s="217"/>
      <c r="E33" s="217">
        <v>9.7000000000000003E-2</v>
      </c>
      <c r="F33" s="217"/>
      <c r="G33" s="217">
        <v>0.27300000000000002</v>
      </c>
      <c r="H33" s="217"/>
      <c r="I33" s="217">
        <v>0.25</v>
      </c>
      <c r="J33" s="217"/>
      <c r="K33" s="217">
        <v>0.17799999999999999</v>
      </c>
      <c r="L33" s="217"/>
      <c r="M33" s="217" t="e">
        <f>(M27)/M31</f>
        <v>#REF!</v>
      </c>
      <c r="N33" s="217"/>
      <c r="O33" s="217">
        <f>(O27)/O31</f>
        <v>0.06</v>
      </c>
      <c r="P33" s="172"/>
      <c r="Q33" s="172"/>
      <c r="R33" s="187"/>
      <c r="S33" s="187"/>
      <c r="T33" s="187"/>
      <c r="U33" s="187" t="s">
        <v>129</v>
      </c>
      <c r="V33" s="195"/>
      <c r="W33" s="217">
        <f>(W27)/W31</f>
        <v>0.16800000000000001</v>
      </c>
      <c r="X33" s="217"/>
      <c r="Y33" s="217">
        <v>0.40600000000000003</v>
      </c>
      <c r="Z33" s="217"/>
      <c r="AA33" s="217">
        <v>0.442</v>
      </c>
      <c r="AB33" s="217"/>
      <c r="AC33" s="217">
        <v>0.23200000000000001</v>
      </c>
      <c r="AD33" s="217"/>
      <c r="AE33" s="217">
        <v>0.16400000000000001</v>
      </c>
      <c r="AF33" s="217"/>
      <c r="AG33" s="217" t="e">
        <f>(AG27)/AG31</f>
        <v>#REF!</v>
      </c>
      <c r="AH33" s="217"/>
      <c r="AI33" s="217">
        <f>(AI27)/AI31</f>
        <v>8.5000000000000006E-2</v>
      </c>
      <c r="AO33" s="1067"/>
      <c r="AP33" s="1067"/>
      <c r="AQ33" s="115">
        <v>0</v>
      </c>
    </row>
    <row r="34" spans="1:43" ht="14.25" x14ac:dyDescent="0.2">
      <c r="A34" s="187"/>
      <c r="B34" s="187"/>
      <c r="C34" s="217"/>
      <c r="D34" s="217"/>
      <c r="E34" s="172"/>
      <c r="F34" s="217"/>
      <c r="G34" s="217"/>
      <c r="H34" s="217"/>
      <c r="I34" s="217"/>
      <c r="J34" s="217"/>
      <c r="K34" s="217"/>
      <c r="L34" s="217"/>
      <c r="M34" s="217"/>
      <c r="N34" s="217"/>
      <c r="O34" s="217"/>
      <c r="P34" s="172"/>
      <c r="Q34" s="172"/>
      <c r="R34" s="187"/>
      <c r="S34" s="187"/>
      <c r="T34" s="187"/>
      <c r="U34" s="187"/>
      <c r="V34" s="195"/>
      <c r="W34" s="217"/>
      <c r="X34" s="217"/>
      <c r="Y34" s="172"/>
      <c r="Z34" s="217"/>
      <c r="AA34" s="217"/>
      <c r="AB34" s="217"/>
      <c r="AC34" s="217"/>
      <c r="AD34" s="217"/>
      <c r="AE34" s="217"/>
      <c r="AF34" s="217"/>
      <c r="AG34" s="217"/>
      <c r="AH34" s="217"/>
      <c r="AI34" s="172"/>
      <c r="AO34" s="1074"/>
      <c r="AP34" s="1074"/>
      <c r="AQ34" s="162">
        <v>18.8</v>
      </c>
    </row>
    <row r="35" spans="1:43" ht="14.25" x14ac:dyDescent="0.2">
      <c r="A35" s="187"/>
      <c r="B35" s="187"/>
      <c r="C35" s="187"/>
      <c r="D35" s="187"/>
      <c r="E35" s="172"/>
      <c r="F35" s="187"/>
      <c r="G35" s="187"/>
      <c r="H35" s="187"/>
      <c r="I35" s="187"/>
      <c r="J35" s="187"/>
      <c r="K35" s="187"/>
      <c r="L35" s="187"/>
      <c r="M35" s="187"/>
      <c r="N35" s="187"/>
      <c r="O35" s="187"/>
      <c r="P35" s="172"/>
      <c r="Q35" s="172"/>
      <c r="R35" s="187"/>
      <c r="S35" s="187"/>
      <c r="T35" s="187"/>
      <c r="U35" s="187"/>
      <c r="V35" s="195"/>
      <c r="W35" s="218"/>
      <c r="X35" s="187"/>
      <c r="Y35" s="172"/>
      <c r="Z35" s="187"/>
      <c r="AA35" s="218"/>
      <c r="AB35" s="187"/>
      <c r="AC35" s="218"/>
      <c r="AD35" s="187"/>
      <c r="AE35" s="218"/>
      <c r="AF35" s="187"/>
      <c r="AG35" s="187"/>
      <c r="AH35" s="187"/>
      <c r="AI35" s="172"/>
      <c r="AO35" s="1071"/>
      <c r="AP35" s="1071"/>
      <c r="AQ35" s="165">
        <v>0</v>
      </c>
    </row>
    <row r="36" spans="1:43" ht="15.75" thickBot="1" x14ac:dyDescent="0.3">
      <c r="A36" s="187"/>
      <c r="B36" s="187"/>
      <c r="C36" s="210" t="s">
        <v>79</v>
      </c>
      <c r="D36" s="210"/>
      <c r="E36" s="210" t="s">
        <v>122</v>
      </c>
      <c r="F36" s="210"/>
      <c r="G36" s="210" t="s">
        <v>121</v>
      </c>
      <c r="H36" s="210"/>
      <c r="I36" s="210" t="s">
        <v>120</v>
      </c>
      <c r="J36" s="210"/>
      <c r="K36" s="210" t="s">
        <v>79</v>
      </c>
      <c r="L36" s="210"/>
      <c r="M36" s="178" t="s">
        <v>78</v>
      </c>
      <c r="N36" s="210"/>
      <c r="O36" s="178" t="s">
        <v>78</v>
      </c>
      <c r="P36" s="172"/>
      <c r="Q36" s="172"/>
      <c r="R36" s="187"/>
      <c r="S36" s="187"/>
      <c r="T36" s="187"/>
      <c r="U36" s="187"/>
      <c r="V36" s="195"/>
      <c r="W36" s="210" t="s">
        <v>79</v>
      </c>
      <c r="X36" s="210"/>
      <c r="Y36" s="210" t="s">
        <v>122</v>
      </c>
      <c r="Z36" s="210"/>
      <c r="AA36" s="210" t="s">
        <v>121</v>
      </c>
      <c r="AB36" s="210"/>
      <c r="AC36" s="210" t="s">
        <v>120</v>
      </c>
      <c r="AD36" s="210"/>
      <c r="AE36" s="210" t="s">
        <v>79</v>
      </c>
      <c r="AF36" s="210"/>
      <c r="AG36" s="178" t="s">
        <v>78</v>
      </c>
      <c r="AH36" s="210"/>
      <c r="AI36" s="178" t="s">
        <v>78</v>
      </c>
      <c r="AO36" s="1072"/>
      <c r="AP36" s="1072"/>
      <c r="AQ36" s="163">
        <v>39.1</v>
      </c>
    </row>
    <row r="37" spans="1:43" ht="15" x14ac:dyDescent="0.25">
      <c r="A37" s="179" t="s">
        <v>50</v>
      </c>
      <c r="B37" s="179"/>
      <c r="C37" s="185">
        <v>2007</v>
      </c>
      <c r="D37" s="185"/>
      <c r="E37" s="185">
        <v>2007</v>
      </c>
      <c r="F37" s="185"/>
      <c r="G37" s="185">
        <v>2007</v>
      </c>
      <c r="H37" s="185"/>
      <c r="I37" s="185">
        <v>2007</v>
      </c>
      <c r="J37" s="185"/>
      <c r="K37" s="185">
        <v>2006</v>
      </c>
      <c r="L37" s="185"/>
      <c r="M37" s="211">
        <v>2007</v>
      </c>
      <c r="N37" s="185"/>
      <c r="O37" s="211">
        <v>2006</v>
      </c>
      <c r="P37" s="172"/>
      <c r="Q37" s="172"/>
      <c r="R37" s="179"/>
      <c r="S37" s="179"/>
      <c r="T37" s="187"/>
      <c r="U37" s="179" t="s">
        <v>51</v>
      </c>
      <c r="V37" s="195"/>
      <c r="W37" s="185">
        <v>2007</v>
      </c>
      <c r="X37" s="185"/>
      <c r="Y37" s="185">
        <v>2007</v>
      </c>
      <c r="Z37" s="185"/>
      <c r="AA37" s="185">
        <v>2007</v>
      </c>
      <c r="AB37" s="185"/>
      <c r="AC37" s="185">
        <v>2007</v>
      </c>
      <c r="AD37" s="185"/>
      <c r="AE37" s="185">
        <v>2006</v>
      </c>
      <c r="AF37" s="185"/>
      <c r="AG37" s="211">
        <v>2007</v>
      </c>
      <c r="AH37" s="185"/>
      <c r="AI37" s="211">
        <v>2006</v>
      </c>
      <c r="AO37" s="1073"/>
      <c r="AP37" s="1073"/>
      <c r="AQ37" s="114"/>
    </row>
    <row r="38" spans="1:43" ht="6.75" customHeight="1" x14ac:dyDescent="0.2">
      <c r="A38" s="187"/>
      <c r="B38" s="187"/>
      <c r="C38" s="212"/>
      <c r="D38" s="212"/>
      <c r="E38" s="212"/>
      <c r="F38" s="212"/>
      <c r="G38" s="212"/>
      <c r="H38" s="212"/>
      <c r="I38" s="212"/>
      <c r="J38" s="212"/>
      <c r="K38" s="212"/>
      <c r="L38" s="212"/>
      <c r="M38" s="212"/>
      <c r="N38" s="212"/>
      <c r="O38" s="212"/>
      <c r="P38" s="172"/>
      <c r="Q38" s="172"/>
      <c r="R38" s="187"/>
      <c r="S38" s="187"/>
      <c r="T38" s="187"/>
      <c r="U38" s="187"/>
      <c r="V38" s="195"/>
      <c r="W38" s="212"/>
      <c r="X38" s="212"/>
      <c r="Y38" s="172"/>
      <c r="Z38" s="212"/>
      <c r="AA38" s="212"/>
      <c r="AB38" s="212"/>
      <c r="AC38" s="212"/>
      <c r="AD38" s="212"/>
      <c r="AE38" s="212"/>
      <c r="AF38" s="212"/>
      <c r="AG38" s="212"/>
      <c r="AH38" s="212"/>
      <c r="AI38" s="172"/>
      <c r="AO38" s="15"/>
      <c r="AP38" s="15"/>
      <c r="AQ38" s="15">
        <v>99</v>
      </c>
    </row>
    <row r="39" spans="1:43" s="15" customFormat="1" ht="14.25" x14ac:dyDescent="0.2">
      <c r="A39" s="187" t="s">
        <v>111</v>
      </c>
      <c r="B39" s="187"/>
      <c r="C39" s="213">
        <f>E43</f>
        <v>31.8</v>
      </c>
      <c r="D39" s="213"/>
      <c r="E39" s="213">
        <v>23.8</v>
      </c>
      <c r="F39" s="213"/>
      <c r="G39" s="213">
        <v>13.7</v>
      </c>
      <c r="H39" s="213"/>
      <c r="I39" s="213">
        <v>8.6999999999999993</v>
      </c>
      <c r="J39" s="213"/>
      <c r="K39" s="213">
        <v>4.5</v>
      </c>
      <c r="L39" s="213"/>
      <c r="M39" s="213">
        <f>O43</f>
        <v>8.6999999999999993</v>
      </c>
      <c r="N39" s="213"/>
      <c r="O39" s="214">
        <v>0</v>
      </c>
      <c r="P39" s="195"/>
      <c r="Q39" s="195"/>
      <c r="R39" s="187"/>
      <c r="S39" s="187"/>
      <c r="T39" s="187"/>
      <c r="U39" s="187" t="s">
        <v>111</v>
      </c>
      <c r="V39" s="195"/>
      <c r="W39" s="219">
        <f>Y43</f>
        <v>2.2999999999999998</v>
      </c>
      <c r="X39" s="213"/>
      <c r="Y39" s="219">
        <v>1.4</v>
      </c>
      <c r="Z39" s="213"/>
      <c r="AA39" s="219">
        <v>0.3</v>
      </c>
      <c r="AB39" s="213"/>
      <c r="AC39" s="214">
        <v>0</v>
      </c>
      <c r="AD39" s="213"/>
      <c r="AE39" s="214">
        <v>0</v>
      </c>
      <c r="AF39" s="213"/>
      <c r="AG39" s="214">
        <v>0</v>
      </c>
      <c r="AH39" s="213"/>
      <c r="AI39" s="214">
        <v>0</v>
      </c>
      <c r="AO39" s="1067"/>
      <c r="AP39" s="1067"/>
      <c r="AQ39" s="115"/>
    </row>
    <row r="40" spans="1:43" s="15" customFormat="1" ht="14.25" x14ac:dyDescent="0.2">
      <c r="A40" s="187" t="s">
        <v>127</v>
      </c>
      <c r="B40" s="187"/>
      <c r="C40" s="215">
        <v>-2.1</v>
      </c>
      <c r="D40" s="215"/>
      <c r="E40" s="212">
        <v>-1.1000000000000001</v>
      </c>
      <c r="F40" s="215"/>
      <c r="G40" s="212">
        <v>-0.2</v>
      </c>
      <c r="H40" s="215"/>
      <c r="I40" s="212">
        <v>-0.3</v>
      </c>
      <c r="J40" s="215"/>
      <c r="K40" s="212">
        <v>0</v>
      </c>
      <c r="L40" s="215"/>
      <c r="M40" s="215">
        <f>SUM(C40:I40)</f>
        <v>-3.7</v>
      </c>
      <c r="N40" s="215"/>
      <c r="O40" s="212">
        <v>0</v>
      </c>
      <c r="P40" s="195"/>
      <c r="Q40" s="195"/>
      <c r="R40" s="187"/>
      <c r="S40" s="187"/>
      <c r="T40" s="187"/>
      <c r="U40" s="187" t="s">
        <v>127</v>
      </c>
      <c r="V40" s="195"/>
      <c r="W40" s="212">
        <v>0</v>
      </c>
      <c r="X40" s="215"/>
      <c r="Y40" s="212">
        <v>0</v>
      </c>
      <c r="Z40" s="215"/>
      <c r="AA40" s="212">
        <v>0</v>
      </c>
      <c r="AB40" s="215"/>
      <c r="AC40" s="212">
        <v>0</v>
      </c>
      <c r="AD40" s="215"/>
      <c r="AE40" s="212">
        <v>0</v>
      </c>
      <c r="AF40" s="215"/>
      <c r="AG40" s="212">
        <v>0</v>
      </c>
      <c r="AH40" s="215"/>
      <c r="AI40" s="195">
        <v>0</v>
      </c>
      <c r="AO40" s="10"/>
      <c r="AP40" s="10"/>
      <c r="AQ40" s="10">
        <v>0.18989898989899001</v>
      </c>
    </row>
    <row r="41" spans="1:43" s="15" customFormat="1" ht="14.25" x14ac:dyDescent="0.2">
      <c r="A41" s="187" t="s">
        <v>112</v>
      </c>
      <c r="B41" s="187"/>
      <c r="C41" s="212">
        <f>Marine!G23</f>
        <v>0.9</v>
      </c>
      <c r="D41" s="212"/>
      <c r="E41" s="212">
        <v>8.9</v>
      </c>
      <c r="F41" s="212"/>
      <c r="G41" s="212">
        <v>10.3</v>
      </c>
      <c r="H41" s="212"/>
      <c r="I41" s="212">
        <v>5.3</v>
      </c>
      <c r="J41" s="212"/>
      <c r="K41" s="212">
        <v>4.2</v>
      </c>
      <c r="L41" s="212"/>
      <c r="M41" s="215">
        <f>SUM(C41:I41)</f>
        <v>25.4</v>
      </c>
      <c r="N41" s="212"/>
      <c r="O41" s="212">
        <v>8.6999999999999993</v>
      </c>
      <c r="P41" s="195"/>
      <c r="Q41" s="195"/>
      <c r="R41" s="187"/>
      <c r="S41" s="187"/>
      <c r="T41" s="187"/>
      <c r="U41" s="187" t="s">
        <v>112</v>
      </c>
      <c r="V41" s="195"/>
      <c r="W41" s="220">
        <f>Aviation!G23</f>
        <v>14.3</v>
      </c>
      <c r="X41" s="212"/>
      <c r="Y41" s="220">
        <v>0.9</v>
      </c>
      <c r="Z41" s="212"/>
      <c r="AA41" s="220">
        <v>1.1000000000000001</v>
      </c>
      <c r="AB41" s="212"/>
      <c r="AC41" s="220">
        <v>0.3</v>
      </c>
      <c r="AD41" s="212"/>
      <c r="AE41" s="220">
        <v>0</v>
      </c>
      <c r="AF41" s="212"/>
      <c r="AG41" s="215">
        <f>SUM(W41:AC41)</f>
        <v>16.600000000000001</v>
      </c>
      <c r="AH41" s="212"/>
      <c r="AI41" s="195">
        <v>0</v>
      </c>
      <c r="AO41" s="10"/>
      <c r="AP41" s="10"/>
      <c r="AQ41" s="10">
        <v>0.96899999999999997</v>
      </c>
    </row>
    <row r="42" spans="1:43" s="15" customFormat="1" ht="14.25" x14ac:dyDescent="0.2">
      <c r="A42" s="187" t="s">
        <v>139</v>
      </c>
      <c r="B42" s="187"/>
      <c r="C42" s="212">
        <v>-0.1</v>
      </c>
      <c r="D42" s="212"/>
      <c r="E42" s="212">
        <v>0.2</v>
      </c>
      <c r="F42" s="212"/>
      <c r="G42" s="212">
        <v>0</v>
      </c>
      <c r="H42" s="212"/>
      <c r="I42" s="212">
        <v>0</v>
      </c>
      <c r="J42" s="212"/>
      <c r="K42" s="212">
        <v>0</v>
      </c>
      <c r="L42" s="212"/>
      <c r="M42" s="215">
        <f>SUM(C42:I42)</f>
        <v>0.1</v>
      </c>
      <c r="N42" s="212"/>
      <c r="O42" s="212">
        <v>0</v>
      </c>
      <c r="P42" s="195"/>
      <c r="Q42" s="195"/>
      <c r="R42" s="187"/>
      <c r="S42" s="187"/>
      <c r="T42" s="187"/>
      <c r="U42" s="187" t="s">
        <v>139</v>
      </c>
      <c r="V42" s="195"/>
      <c r="W42" s="220">
        <v>-0.1</v>
      </c>
      <c r="X42" s="212"/>
      <c r="Y42" s="220">
        <v>0</v>
      </c>
      <c r="Z42" s="212"/>
      <c r="AA42" s="212">
        <v>0</v>
      </c>
      <c r="AB42" s="212"/>
      <c r="AC42" s="212">
        <v>0</v>
      </c>
      <c r="AD42" s="212"/>
      <c r="AE42" s="212">
        <v>0</v>
      </c>
      <c r="AF42" s="212"/>
      <c r="AG42" s="215">
        <f>SUM(W42:AC42)</f>
        <v>-0.1</v>
      </c>
      <c r="AH42" s="212"/>
      <c r="AI42" s="195">
        <v>0</v>
      </c>
    </row>
    <row r="43" spans="1:43" s="15" customFormat="1" ht="17.25" customHeight="1" thickBot="1" x14ac:dyDescent="0.25">
      <c r="A43" s="187" t="s">
        <v>110</v>
      </c>
      <c r="B43" s="187"/>
      <c r="C43" s="216">
        <f>SUM(C39:C42)</f>
        <v>30.5</v>
      </c>
      <c r="D43" s="216"/>
      <c r="E43" s="216">
        <v>31.8</v>
      </c>
      <c r="F43" s="216"/>
      <c r="G43" s="216">
        <v>23.8</v>
      </c>
      <c r="H43" s="216"/>
      <c r="I43" s="216">
        <v>13.7</v>
      </c>
      <c r="J43" s="216"/>
      <c r="K43" s="216">
        <v>8.6999999999999993</v>
      </c>
      <c r="L43" s="216"/>
      <c r="M43" s="216">
        <f>SUM(M39:M42)</f>
        <v>30.5</v>
      </c>
      <c r="N43" s="216"/>
      <c r="O43" s="216">
        <f>SUM(O39:O42)</f>
        <v>8.6999999999999993</v>
      </c>
      <c r="P43" s="195"/>
      <c r="Q43" s="195"/>
      <c r="R43" s="187"/>
      <c r="S43" s="187"/>
      <c r="T43" s="187"/>
      <c r="U43" s="187" t="s">
        <v>110</v>
      </c>
      <c r="V43" s="195"/>
      <c r="W43" s="221">
        <f>SUM(W39:W42)</f>
        <v>16.5</v>
      </c>
      <c r="X43" s="216"/>
      <c r="Y43" s="221">
        <f>SUM(Y39:Y41)</f>
        <v>2.2999999999999998</v>
      </c>
      <c r="Z43" s="216"/>
      <c r="AA43" s="221">
        <v>1.4</v>
      </c>
      <c r="AB43" s="216"/>
      <c r="AC43" s="221">
        <v>0.3</v>
      </c>
      <c r="AD43" s="216"/>
      <c r="AE43" s="222">
        <v>0</v>
      </c>
      <c r="AF43" s="216"/>
      <c r="AG43" s="216">
        <f>SUM(AG39:AG42)</f>
        <v>16.5</v>
      </c>
      <c r="AH43" s="216"/>
      <c r="AI43" s="216">
        <v>0</v>
      </c>
    </row>
    <row r="44" spans="1:43" s="15" customFormat="1" ht="6.75" customHeight="1" x14ac:dyDescent="0.2">
      <c r="A44" s="187"/>
      <c r="B44" s="187"/>
      <c r="C44" s="212"/>
      <c r="D44" s="212"/>
      <c r="E44" s="212"/>
      <c r="F44" s="212"/>
      <c r="G44" s="212"/>
      <c r="H44" s="212"/>
      <c r="I44" s="212"/>
      <c r="J44" s="212"/>
      <c r="K44" s="212"/>
      <c r="L44" s="212"/>
      <c r="M44" s="212"/>
      <c r="N44" s="212"/>
      <c r="O44" s="212"/>
      <c r="P44" s="195"/>
      <c r="Q44" s="195"/>
      <c r="R44" s="187"/>
      <c r="S44" s="187"/>
      <c r="T44" s="187"/>
      <c r="U44" s="187"/>
      <c r="V44" s="195"/>
      <c r="W44" s="212"/>
      <c r="X44" s="212"/>
      <c r="Y44" s="212"/>
      <c r="Z44" s="212"/>
      <c r="AA44" s="212"/>
      <c r="AB44" s="212"/>
      <c r="AC44" s="212"/>
      <c r="AD44" s="212"/>
      <c r="AE44" s="212"/>
      <c r="AF44" s="212"/>
      <c r="AG44" s="212"/>
      <c r="AH44" s="212"/>
      <c r="AI44" s="195"/>
    </row>
    <row r="45" spans="1:43" s="15" customFormat="1" ht="12.75" customHeight="1" x14ac:dyDescent="0.2">
      <c r="A45" s="187" t="s">
        <v>26</v>
      </c>
      <c r="B45" s="187"/>
      <c r="C45" s="213">
        <f>Marine!G19</f>
        <v>15.5</v>
      </c>
      <c r="D45" s="213"/>
      <c r="E45" s="213">
        <v>19.5</v>
      </c>
      <c r="F45" s="213"/>
      <c r="G45" s="213">
        <v>16.8</v>
      </c>
      <c r="H45" s="213"/>
      <c r="I45" s="213">
        <v>14.9</v>
      </c>
      <c r="J45" s="213"/>
      <c r="K45" s="213">
        <v>10.5</v>
      </c>
      <c r="L45" s="213"/>
      <c r="M45" s="213" t="e">
        <f>Marine!#REF!</f>
        <v>#REF!</v>
      </c>
      <c r="N45" s="213"/>
      <c r="O45" s="213">
        <f>Marine!V19</f>
        <v>61.7</v>
      </c>
      <c r="P45" s="195"/>
      <c r="Q45" s="195"/>
      <c r="R45" s="187"/>
      <c r="S45" s="187"/>
      <c r="T45" s="187"/>
      <c r="U45" s="187" t="s">
        <v>26</v>
      </c>
      <c r="V45" s="195"/>
      <c r="W45" s="213">
        <f>Aviation!G19</f>
        <v>14.3</v>
      </c>
      <c r="X45" s="213"/>
      <c r="Y45" s="213">
        <v>21.9</v>
      </c>
      <c r="Z45" s="213"/>
      <c r="AA45" s="213">
        <v>17.3</v>
      </c>
      <c r="AB45" s="213"/>
      <c r="AC45" s="213">
        <v>15.9</v>
      </c>
      <c r="AD45" s="213"/>
      <c r="AE45" s="213">
        <v>3</v>
      </c>
      <c r="AF45" s="213"/>
      <c r="AG45" s="213" t="e">
        <f>Aviation!#REF!</f>
        <v>#REF!</v>
      </c>
      <c r="AH45" s="213"/>
      <c r="AI45" s="213">
        <f>Aviation!V19</f>
        <v>44.7</v>
      </c>
    </row>
    <row r="46" spans="1:43" s="15" customFormat="1" ht="6.75" customHeight="1" x14ac:dyDescent="0.2">
      <c r="A46" s="187"/>
      <c r="B46" s="187"/>
      <c r="C46" s="187"/>
      <c r="D46" s="187"/>
      <c r="E46" s="187"/>
      <c r="F46" s="187"/>
      <c r="G46" s="187"/>
      <c r="H46" s="187"/>
      <c r="I46" s="187"/>
      <c r="J46" s="187"/>
      <c r="K46" s="187"/>
      <c r="L46" s="187"/>
      <c r="M46" s="187"/>
      <c r="N46" s="187"/>
      <c r="O46" s="187"/>
      <c r="P46" s="195"/>
      <c r="Q46" s="195"/>
      <c r="R46" s="187"/>
      <c r="S46" s="187"/>
      <c r="T46" s="187"/>
      <c r="U46" s="187"/>
      <c r="V46" s="195"/>
      <c r="W46" s="187"/>
      <c r="X46" s="187"/>
      <c r="Y46" s="212"/>
      <c r="Z46" s="187"/>
      <c r="AA46" s="187"/>
      <c r="AB46" s="187"/>
      <c r="AC46" s="187"/>
      <c r="AD46" s="187"/>
      <c r="AE46" s="187"/>
      <c r="AF46" s="187"/>
      <c r="AG46" s="187"/>
      <c r="AH46" s="187"/>
      <c r="AI46" s="195"/>
    </row>
    <row r="47" spans="1:43" ht="12.75" customHeight="1" x14ac:dyDescent="0.2">
      <c r="A47" s="187" t="s">
        <v>129</v>
      </c>
      <c r="B47" s="187"/>
      <c r="C47" s="217">
        <f>(C41)/C45</f>
        <v>5.8000000000000003E-2</v>
      </c>
      <c r="D47" s="217"/>
      <c r="E47" s="217">
        <v>0.45600000000000002</v>
      </c>
      <c r="F47" s="217"/>
      <c r="G47" s="217">
        <v>0.61299999999999999</v>
      </c>
      <c r="H47" s="217"/>
      <c r="I47" s="217">
        <v>0.35599999999999998</v>
      </c>
      <c r="J47" s="217"/>
      <c r="K47" s="217">
        <v>0.4</v>
      </c>
      <c r="L47" s="217"/>
      <c r="M47" s="217" t="e">
        <f>(M41)/M45</f>
        <v>#REF!</v>
      </c>
      <c r="N47" s="217"/>
      <c r="O47" s="217">
        <f>(O41)/O45</f>
        <v>0.14099999999999999</v>
      </c>
      <c r="P47" s="172"/>
      <c r="Q47" s="172"/>
      <c r="R47" s="187"/>
      <c r="S47" s="187"/>
      <c r="T47" s="187"/>
      <c r="U47" s="187" t="s">
        <v>129</v>
      </c>
      <c r="V47" s="195"/>
      <c r="W47" s="217">
        <f>(W41)/W45</f>
        <v>1</v>
      </c>
      <c r="X47" s="217"/>
      <c r="Y47" s="217">
        <f>(Y41)/Y45</f>
        <v>4.1000000000000002E-2</v>
      </c>
      <c r="Z47" s="217"/>
      <c r="AA47" s="217">
        <v>6.4000000000000001E-2</v>
      </c>
      <c r="AB47" s="217"/>
      <c r="AC47" s="217">
        <v>1.9E-2</v>
      </c>
      <c r="AD47" s="217"/>
      <c r="AE47" s="212">
        <v>0</v>
      </c>
      <c r="AF47" s="217"/>
      <c r="AG47" s="217" t="e">
        <f>(AG41)/AG45</f>
        <v>#REF!</v>
      </c>
      <c r="AH47" s="217"/>
      <c r="AI47" s="217">
        <f>(AI41)/AI45</f>
        <v>0</v>
      </c>
    </row>
    <row r="48" spans="1:43" ht="12.75" customHeight="1" x14ac:dyDescent="0.2">
      <c r="A48" s="39"/>
      <c r="B48" s="39"/>
      <c r="C48" s="39"/>
      <c r="D48" s="39"/>
      <c r="E48" s="66"/>
      <c r="F48" s="39"/>
      <c r="G48" s="66"/>
      <c r="H48" s="39"/>
      <c r="I48" s="80"/>
      <c r="J48" s="39"/>
      <c r="K48" s="66"/>
      <c r="L48" s="39"/>
      <c r="M48" s="66"/>
      <c r="N48" s="39"/>
      <c r="O48" s="66"/>
      <c r="Q48" s="41"/>
      <c r="R48" s="41"/>
      <c r="S48" s="41"/>
      <c r="T48" s="39"/>
      <c r="U48" s="39"/>
      <c r="V48" s="15"/>
      <c r="W48" s="41"/>
      <c r="X48" s="39"/>
      <c r="Z48" s="39"/>
      <c r="AB48" s="39"/>
      <c r="AC48" s="66"/>
      <c r="AD48" s="39"/>
      <c r="AF48" s="39"/>
      <c r="AG48" s="66"/>
      <c r="AH48" s="39"/>
      <c r="AI48" s="66"/>
    </row>
    <row r="49" spans="1:36" x14ac:dyDescent="0.2">
      <c r="A49" s="39"/>
      <c r="B49" s="39"/>
      <c r="I49" s="39"/>
      <c r="K49" s="39"/>
      <c r="M49" s="39"/>
      <c r="O49" s="39"/>
      <c r="Q49" s="39"/>
      <c r="R49" s="39"/>
      <c r="S49" s="39"/>
      <c r="T49" s="39"/>
      <c r="U49" s="39"/>
      <c r="V49" s="15"/>
      <c r="W49" s="39"/>
      <c r="AC49" s="39"/>
      <c r="AG49" s="39"/>
      <c r="AI49" s="39"/>
    </row>
    <row r="50" spans="1:36" ht="14.25" customHeight="1" x14ac:dyDescent="0.2">
      <c r="A50" s="68"/>
      <c r="B50" s="68"/>
      <c r="C50" s="10" t="s">
        <v>143</v>
      </c>
      <c r="I50" s="39"/>
      <c r="K50" s="39"/>
      <c r="M50" s="39"/>
      <c r="O50" s="39"/>
      <c r="P50" s="39"/>
      <c r="Q50" s="39"/>
      <c r="R50" s="39"/>
      <c r="S50" s="39"/>
      <c r="V50" s="39"/>
      <c r="W50" s="39"/>
      <c r="Y50" s="39"/>
      <c r="AA50" s="39"/>
      <c r="AC50" s="39"/>
      <c r="AE50" s="39"/>
      <c r="AG50" s="39"/>
      <c r="AI50" s="39"/>
      <c r="AJ50" s="39"/>
    </row>
    <row r="51" spans="1:36" x14ac:dyDescent="0.2">
      <c r="I51" s="5"/>
      <c r="K51" s="4"/>
      <c r="M51" s="4"/>
      <c r="O51" s="4"/>
      <c r="P51" s="2"/>
      <c r="V51" s="39"/>
      <c r="W51" s="39"/>
      <c r="Y51" s="39"/>
      <c r="AA51" s="39"/>
      <c r="AC51" s="4"/>
      <c r="AE51" s="2"/>
      <c r="AG51" s="4"/>
      <c r="AI51" s="4"/>
      <c r="AJ51" s="2"/>
    </row>
    <row r="52" spans="1:36" x14ac:dyDescent="0.2">
      <c r="G52" s="30" t="s">
        <v>1</v>
      </c>
    </row>
    <row r="53" spans="1:36" x14ac:dyDescent="0.2">
      <c r="C53" s="10" t="s">
        <v>140</v>
      </c>
      <c r="G53" s="148">
        <f>E6+C27+W27+W41+C41</f>
        <v>199.8</v>
      </c>
    </row>
    <row r="54" spans="1:36" x14ac:dyDescent="0.2">
      <c r="C54" s="10" t="s">
        <v>142</v>
      </c>
      <c r="G54" s="148">
        <f>C42+C28+W28+W42</f>
        <v>-0.3</v>
      </c>
    </row>
    <row r="55" spans="1:36" x14ac:dyDescent="0.2">
      <c r="C55" s="10" t="s">
        <v>141</v>
      </c>
      <c r="G55" s="148">
        <f>C40+W26</f>
        <v>-5.6</v>
      </c>
    </row>
    <row r="56" spans="1:36" x14ac:dyDescent="0.2">
      <c r="G56" s="30"/>
    </row>
    <row r="57" spans="1:36" ht="13.5" thickBot="1" x14ac:dyDescent="0.25">
      <c r="G57" s="149">
        <f>SUM(G53:G56)</f>
        <v>193.9</v>
      </c>
    </row>
    <row r="58" spans="1:36" ht="13.5" thickTop="1" x14ac:dyDescent="0.2"/>
  </sheetData>
  <mergeCells count="53">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 ref="D5:E5"/>
    <mergeCell ref="C7:E7"/>
    <mergeCell ref="J5:K5"/>
    <mergeCell ref="S12:T12"/>
    <mergeCell ref="C8:E8"/>
    <mergeCell ref="I8:K8"/>
    <mergeCell ref="O8:P8"/>
    <mergeCell ref="O7:P7"/>
    <mergeCell ref="O10:P10"/>
    <mergeCell ref="O11:P11"/>
    <mergeCell ref="I7:K7"/>
    <mergeCell ref="O9:P9"/>
    <mergeCell ref="V14:W14"/>
    <mergeCell ref="S10:T10"/>
    <mergeCell ref="S6:T6"/>
    <mergeCell ref="V7:W7"/>
    <mergeCell ref="V8:W8"/>
    <mergeCell ref="V9:W9"/>
    <mergeCell ref="V6:W6"/>
    <mergeCell ref="S9:T9"/>
    <mergeCell ref="C13:E13"/>
    <mergeCell ref="I11:K11"/>
    <mergeCell ref="I13:K13"/>
    <mergeCell ref="I9:K9"/>
    <mergeCell ref="I10:K10"/>
    <mergeCell ref="C9:E9"/>
    <mergeCell ref="C10:E10"/>
    <mergeCell ref="C11:E11"/>
    <mergeCell ref="AO39:AP39"/>
    <mergeCell ref="AG8:AI8"/>
    <mergeCell ref="AG9:AI9"/>
    <mergeCell ref="AG10:AI10"/>
    <mergeCell ref="AO35:AP35"/>
    <mergeCell ref="AO36:AP36"/>
    <mergeCell ref="AO37:AP37"/>
    <mergeCell ref="AO34:AP34"/>
    <mergeCell ref="AO33:AP33"/>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10" customWidth="1"/>
    <col min="2" max="2" width="6" style="10" customWidth="1"/>
    <col min="3" max="10" width="9.7109375" style="10" customWidth="1"/>
    <col min="11" max="11" width="8.7109375" style="10" customWidth="1"/>
    <col min="12" max="12" width="10.85546875" style="10" customWidth="1"/>
    <col min="13" max="23" width="9.7109375" style="10" customWidth="1"/>
    <col min="24" max="16384" width="9.140625" style="10"/>
  </cols>
  <sheetData>
    <row r="1" spans="1:23" ht="12.75" customHeight="1" x14ac:dyDescent="0.2">
      <c r="A1" s="9"/>
      <c r="B1" s="9"/>
      <c r="C1" s="9"/>
      <c r="D1" s="9"/>
      <c r="E1" s="146"/>
    </row>
    <row r="2" spans="1:23" ht="12.75" customHeight="1" x14ac:dyDescent="0.25">
      <c r="A2" s="1057"/>
      <c r="B2" s="1057"/>
      <c r="C2" s="1057"/>
      <c r="D2" s="1057"/>
      <c r="E2" s="1057"/>
      <c r="F2" s="1057"/>
      <c r="G2" s="1057"/>
      <c r="H2" s="1057"/>
      <c r="I2" s="1057"/>
      <c r="J2" s="1057"/>
      <c r="K2" s="1057"/>
      <c r="L2" s="1057"/>
      <c r="M2" s="1057"/>
      <c r="N2" s="1057"/>
      <c r="O2" s="1057"/>
      <c r="P2" s="1057"/>
      <c r="Q2" s="1057"/>
      <c r="R2" s="1057"/>
    </row>
    <row r="3" spans="1:23" x14ac:dyDescent="0.2">
      <c r="C3" s="62"/>
      <c r="D3" s="93" t="s">
        <v>79</v>
      </c>
      <c r="F3" s="62"/>
      <c r="G3" s="93" t="s">
        <v>122</v>
      </c>
      <c r="H3" s="93"/>
      <c r="I3" s="62"/>
      <c r="J3" s="93" t="s">
        <v>121</v>
      </c>
      <c r="L3" s="62"/>
      <c r="M3" s="93" t="s">
        <v>120</v>
      </c>
      <c r="O3" s="62"/>
      <c r="P3" s="93" t="s">
        <v>79</v>
      </c>
      <c r="R3" s="1090" t="s">
        <v>78</v>
      </c>
      <c r="S3" s="1090"/>
      <c r="U3" s="1090" t="s">
        <v>78</v>
      </c>
      <c r="V3" s="1090"/>
    </row>
    <row r="4" spans="1:23" x14ac:dyDescent="0.2">
      <c r="A4" s="81" t="s">
        <v>109</v>
      </c>
      <c r="B4" s="81"/>
      <c r="C4" s="1086">
        <v>2007</v>
      </c>
      <c r="D4" s="1086"/>
      <c r="E4" s="81"/>
      <c r="F4" s="1086">
        <v>2007</v>
      </c>
      <c r="G4" s="1086"/>
      <c r="H4" s="79"/>
      <c r="I4" s="1086">
        <v>2007</v>
      </c>
      <c r="J4" s="1086"/>
      <c r="L4" s="1086">
        <v>2007</v>
      </c>
      <c r="M4" s="1086"/>
      <c r="O4" s="1086">
        <v>2006</v>
      </c>
      <c r="P4" s="1086"/>
      <c r="R4" s="1086">
        <v>2007</v>
      </c>
      <c r="S4" s="1086"/>
      <c r="U4" s="1086">
        <v>2006</v>
      </c>
      <c r="V4" s="1086"/>
      <c r="W4" s="81"/>
    </row>
    <row r="5" spans="1:23" ht="6.75" customHeight="1" x14ac:dyDescent="0.2">
      <c r="A5" s="39"/>
      <c r="B5" s="39"/>
      <c r="C5" s="86"/>
      <c r="D5" s="86"/>
      <c r="E5" s="39"/>
      <c r="F5" s="86"/>
      <c r="G5" s="86"/>
      <c r="H5" s="86"/>
      <c r="I5" s="86"/>
      <c r="J5" s="86"/>
      <c r="L5" s="86"/>
      <c r="M5" s="86"/>
      <c r="O5" s="86"/>
      <c r="P5" s="86"/>
      <c r="W5" s="39"/>
    </row>
    <row r="6" spans="1:23" s="15" customFormat="1" ht="12.75" customHeight="1" x14ac:dyDescent="0.2">
      <c r="A6" s="39" t="s">
        <v>111</v>
      </c>
      <c r="B6" s="39"/>
      <c r="C6" s="1087">
        <f>F10</f>
        <v>157.19999999999999</v>
      </c>
      <c r="D6" s="1087"/>
      <c r="E6" s="39"/>
      <c r="F6" s="1087">
        <v>121.2</v>
      </c>
      <c r="G6" s="1087"/>
      <c r="H6" s="159"/>
      <c r="I6" s="1087">
        <v>70.099999999999994</v>
      </c>
      <c r="J6" s="1087"/>
      <c r="L6" s="1087">
        <v>39.1</v>
      </c>
      <c r="M6" s="1087"/>
      <c r="O6" s="1087">
        <v>20.3</v>
      </c>
      <c r="P6" s="1087"/>
      <c r="R6" s="1087">
        <f>L6</f>
        <v>39.1</v>
      </c>
      <c r="S6" s="1087"/>
      <c r="U6" s="1087">
        <v>0</v>
      </c>
      <c r="V6" s="1087"/>
      <c r="W6" s="39"/>
    </row>
    <row r="7" spans="1:23" s="15" customFormat="1" ht="12.75" customHeight="1" x14ac:dyDescent="0.2">
      <c r="A7" s="39" t="s">
        <v>127</v>
      </c>
      <c r="B7" s="39"/>
      <c r="C7" s="1088">
        <f>C22+P22+P36+C36</f>
        <v>-5.8</v>
      </c>
      <c r="D7" s="1088"/>
      <c r="E7" s="39"/>
      <c r="F7" s="1088">
        <v>-1.9</v>
      </c>
      <c r="G7" s="1088"/>
      <c r="H7" s="31"/>
      <c r="I7" s="1088">
        <v>-1.2</v>
      </c>
      <c r="J7" s="1088"/>
      <c r="L7" s="1088">
        <v>-1</v>
      </c>
      <c r="M7" s="1088"/>
      <c r="O7" s="1088">
        <v>0</v>
      </c>
      <c r="P7" s="1088"/>
      <c r="R7" s="1074">
        <f>L7+I7+F7+C7</f>
        <v>-9.9</v>
      </c>
      <c r="S7" s="1074"/>
      <c r="U7" s="1074">
        <v>0</v>
      </c>
      <c r="V7" s="1074"/>
      <c r="W7" s="39"/>
    </row>
    <row r="8" spans="1:23" s="15" customFormat="1" ht="12.75" customHeight="1" x14ac:dyDescent="0.2">
      <c r="A8" s="39" t="s">
        <v>112</v>
      </c>
      <c r="B8" s="39"/>
      <c r="C8" s="1089">
        <f>C23+P23+P37+C37</f>
        <v>42.6</v>
      </c>
      <c r="D8" s="1089"/>
      <c r="E8" s="39"/>
      <c r="F8" s="1089">
        <v>37.1</v>
      </c>
      <c r="G8" s="1089"/>
      <c r="H8" s="160"/>
      <c r="I8" s="1089">
        <v>52.3</v>
      </c>
      <c r="J8" s="1089"/>
      <c r="L8" s="1089">
        <v>32</v>
      </c>
      <c r="M8" s="1089"/>
      <c r="O8" s="1089">
        <v>18.8</v>
      </c>
      <c r="P8" s="1089"/>
      <c r="R8" s="1074">
        <f>L8+I8+F8+C8</f>
        <v>164</v>
      </c>
      <c r="S8" s="1074"/>
      <c r="U8" s="1074">
        <v>39.1</v>
      </c>
      <c r="V8" s="1074"/>
      <c r="W8" s="39"/>
    </row>
    <row r="9" spans="1:23" s="15" customFormat="1" ht="12.75" customHeight="1" x14ac:dyDescent="0.2">
      <c r="A9" s="39" t="s">
        <v>139</v>
      </c>
      <c r="B9" s="39"/>
      <c r="C9" s="1093">
        <f>C24+C38+P38+P24</f>
        <v>-0.4</v>
      </c>
      <c r="D9" s="1093"/>
      <c r="E9" s="39"/>
      <c r="F9" s="1088">
        <v>0.8</v>
      </c>
      <c r="G9" s="1088"/>
      <c r="H9" s="31"/>
      <c r="I9" s="1091">
        <v>0</v>
      </c>
      <c r="J9" s="1091"/>
      <c r="L9" s="1091">
        <v>0</v>
      </c>
      <c r="M9" s="1091"/>
      <c r="O9" s="1091">
        <v>0</v>
      </c>
      <c r="P9" s="1091"/>
      <c r="R9" s="1094">
        <f>F9+C9</f>
        <v>0.4</v>
      </c>
      <c r="S9" s="1094"/>
      <c r="U9" s="1094">
        <v>0</v>
      </c>
      <c r="V9" s="1094"/>
      <c r="W9" s="39"/>
    </row>
    <row r="10" spans="1:23" s="15" customFormat="1" ht="17.25" customHeight="1" thickBot="1" x14ac:dyDescent="0.25">
      <c r="A10" s="39" t="s">
        <v>110</v>
      </c>
      <c r="B10" s="39"/>
      <c r="C10" s="1092">
        <f>C25+P25+P39+C39</f>
        <v>193.6</v>
      </c>
      <c r="D10" s="1092"/>
      <c r="E10" s="39"/>
      <c r="F10" s="1092">
        <v>157.19999999999999</v>
      </c>
      <c r="G10" s="1092"/>
      <c r="H10" s="158"/>
      <c r="I10" s="1092">
        <v>121.2</v>
      </c>
      <c r="J10" s="1092"/>
      <c r="L10" s="1092">
        <v>70.099999999999994</v>
      </c>
      <c r="M10" s="1092"/>
      <c r="O10" s="1092">
        <v>39.1</v>
      </c>
      <c r="P10" s="1092"/>
      <c r="R10" s="1092">
        <f>SUM(R6:R9)</f>
        <v>193.6</v>
      </c>
      <c r="S10" s="1092"/>
      <c r="U10" s="1092">
        <f>SUM(U6:U9)</f>
        <v>39.1</v>
      </c>
      <c r="V10" s="1092"/>
      <c r="W10" s="39"/>
    </row>
    <row r="11" spans="1:23" s="15" customFormat="1" ht="6.75" customHeight="1" x14ac:dyDescent="0.2">
      <c r="A11" s="39"/>
      <c r="B11" s="39"/>
      <c r="C11" s="87"/>
      <c r="D11" s="87"/>
      <c r="E11" s="39"/>
      <c r="F11" s="87"/>
      <c r="G11" s="87"/>
      <c r="H11" s="87"/>
      <c r="I11" s="87"/>
      <c r="J11" s="87"/>
      <c r="L11" s="87"/>
      <c r="M11" s="87"/>
      <c r="O11" s="87"/>
      <c r="P11" s="87"/>
      <c r="W11" s="39"/>
    </row>
    <row r="12" spans="1:23" s="15" customFormat="1" x14ac:dyDescent="0.2">
      <c r="A12" s="39" t="s">
        <v>26</v>
      </c>
      <c r="B12" s="39"/>
      <c r="C12" s="1087">
        <f>C27+P27+P41+C41</f>
        <v>124.3</v>
      </c>
      <c r="D12" s="1087"/>
      <c r="E12" s="39"/>
      <c r="F12" s="1087">
        <v>160.5</v>
      </c>
      <c r="G12" s="1087"/>
      <c r="H12" s="159"/>
      <c r="I12" s="1087">
        <v>151.9</v>
      </c>
      <c r="J12" s="1087"/>
      <c r="L12" s="1087">
        <v>140.19999999999999</v>
      </c>
      <c r="M12" s="1087"/>
      <c r="O12" s="1087">
        <v>99</v>
      </c>
      <c r="P12" s="1087"/>
      <c r="R12" s="1087">
        <v>611.20000000000005</v>
      </c>
      <c r="S12" s="1087"/>
      <c r="U12" s="1087">
        <v>243.5</v>
      </c>
      <c r="V12" s="1087"/>
      <c r="W12" s="39"/>
    </row>
    <row r="13" spans="1:23" ht="6.75" customHeight="1" x14ac:dyDescent="0.2">
      <c r="A13" s="39"/>
      <c r="B13" s="39"/>
      <c r="C13" s="86"/>
      <c r="D13" s="86"/>
      <c r="E13" s="39"/>
      <c r="F13" s="86"/>
      <c r="G13" s="86"/>
      <c r="H13" s="86"/>
      <c r="I13" s="86"/>
      <c r="J13" s="86"/>
      <c r="L13" s="86"/>
      <c r="M13" s="86"/>
      <c r="O13" s="86"/>
      <c r="P13" s="86"/>
      <c r="W13" s="39"/>
    </row>
    <row r="14" spans="1:23" x14ac:dyDescent="0.2">
      <c r="A14" s="39" t="s">
        <v>129</v>
      </c>
      <c r="B14" s="39"/>
      <c r="C14" s="1085">
        <f>(C8)/C12</f>
        <v>0.34300000000000003</v>
      </c>
      <c r="D14" s="1085"/>
      <c r="E14" s="39"/>
      <c r="F14" s="1085">
        <v>0.23100000000000001</v>
      </c>
      <c r="G14" s="1085"/>
      <c r="H14" s="85"/>
      <c r="I14" s="1085">
        <v>0.34399999999999997</v>
      </c>
      <c r="J14" s="1085"/>
      <c r="L14" s="1085">
        <v>0.22800000000000001</v>
      </c>
      <c r="M14" s="1085"/>
      <c r="O14" s="1085">
        <v>0.19</v>
      </c>
      <c r="P14" s="1085"/>
      <c r="S14" s="161">
        <f>(R8)/R12</f>
        <v>0.26800000000000002</v>
      </c>
      <c r="V14" s="161">
        <f>(U8)/U12</f>
        <v>0.161</v>
      </c>
      <c r="W14" s="39"/>
    </row>
    <row r="15" spans="1:23" x14ac:dyDescent="0.2">
      <c r="A15" s="39" t="s">
        <v>131</v>
      </c>
      <c r="B15" s="39"/>
      <c r="C15" s="85"/>
      <c r="D15" s="85">
        <f>(105.7)/C10</f>
        <v>0.54600000000000004</v>
      </c>
      <c r="E15" s="39"/>
      <c r="F15" s="85"/>
      <c r="G15" s="85">
        <v>0.70199999999999996</v>
      </c>
      <c r="H15" s="85"/>
      <c r="I15" s="85"/>
      <c r="J15" s="85">
        <v>0.68400000000000005</v>
      </c>
      <c r="L15" s="85"/>
      <c r="M15" s="85">
        <v>0.76600000000000001</v>
      </c>
      <c r="O15" s="85"/>
      <c r="P15" s="85">
        <v>0.96899999999999997</v>
      </c>
      <c r="S15" s="16">
        <f>(105.7/R8)</f>
        <v>0.64500000000000002</v>
      </c>
      <c r="V15" s="16">
        <f>(37.9/U10)</f>
        <v>0.96899999999999997</v>
      </c>
      <c r="W15" s="39"/>
    </row>
    <row r="16" spans="1:23" ht="13.5" x14ac:dyDescent="0.2">
      <c r="A16" s="82"/>
      <c r="B16" s="82"/>
      <c r="C16" s="82"/>
      <c r="D16" s="82"/>
      <c r="E16" s="82"/>
      <c r="F16" s="83"/>
      <c r="G16" s="83"/>
      <c r="H16" s="83"/>
      <c r="I16" s="83"/>
      <c r="J16" s="78"/>
      <c r="K16" s="83"/>
      <c r="L16" s="82"/>
      <c r="M16" s="84"/>
      <c r="N16" s="84"/>
      <c r="O16" s="84"/>
      <c r="P16" s="84"/>
      <c r="Q16" s="84"/>
      <c r="R16" s="84"/>
      <c r="S16" s="83"/>
      <c r="T16" s="78"/>
      <c r="U16" s="83"/>
      <c r="V16" s="83"/>
      <c r="W16" s="39"/>
    </row>
    <row r="17" spans="1:23" ht="13.5" x14ac:dyDescent="0.2">
      <c r="A17" s="39"/>
      <c r="B17" s="39"/>
      <c r="C17" s="39"/>
      <c r="D17" s="39"/>
      <c r="E17" s="39"/>
      <c r="F17" s="64"/>
      <c r="G17" s="64"/>
      <c r="H17" s="64"/>
      <c r="I17" s="64"/>
      <c r="J17" s="64"/>
      <c r="K17" s="64"/>
      <c r="L17" s="39"/>
      <c r="M17" s="68"/>
      <c r="N17" s="68"/>
      <c r="O17" s="68"/>
      <c r="P17" s="68"/>
      <c r="Q17" s="68"/>
      <c r="R17" s="68"/>
      <c r="S17" s="64"/>
      <c r="T17" s="64"/>
      <c r="U17" s="64"/>
      <c r="V17" s="64"/>
      <c r="W17" s="39"/>
    </row>
    <row r="18" spans="1:23" ht="13.5" x14ac:dyDescent="0.2">
      <c r="A18" s="39"/>
      <c r="B18" s="39"/>
      <c r="C18" s="120" t="s">
        <v>79</v>
      </c>
      <c r="D18" s="120" t="s">
        <v>122</v>
      </c>
      <c r="E18" s="120" t="s">
        <v>121</v>
      </c>
      <c r="F18" s="120" t="s">
        <v>120</v>
      </c>
      <c r="G18" s="120" t="s">
        <v>79</v>
      </c>
      <c r="H18" s="54" t="s">
        <v>78</v>
      </c>
      <c r="I18" s="54" t="s">
        <v>78</v>
      </c>
      <c r="M18" s="68"/>
      <c r="N18" s="68"/>
      <c r="P18" s="120" t="s">
        <v>79</v>
      </c>
      <c r="Q18" s="120" t="s">
        <v>122</v>
      </c>
      <c r="R18" s="120" t="s">
        <v>121</v>
      </c>
      <c r="S18" s="120" t="s">
        <v>120</v>
      </c>
      <c r="T18" s="120" t="s">
        <v>79</v>
      </c>
      <c r="U18" s="54" t="s">
        <v>78</v>
      </c>
      <c r="V18" s="54" t="s">
        <v>78</v>
      </c>
      <c r="W18" s="39"/>
    </row>
    <row r="19" spans="1:23" x14ac:dyDescent="0.2">
      <c r="A19" s="81" t="s">
        <v>48</v>
      </c>
      <c r="B19" s="81"/>
      <c r="C19" s="65">
        <v>2007</v>
      </c>
      <c r="D19" s="65">
        <v>2007</v>
      </c>
      <c r="E19" s="65">
        <v>2007</v>
      </c>
      <c r="F19" s="65">
        <v>2007</v>
      </c>
      <c r="G19" s="65">
        <v>2006</v>
      </c>
      <c r="H19" s="55">
        <v>2007</v>
      </c>
      <c r="I19" s="55">
        <v>2006</v>
      </c>
      <c r="M19" s="81" t="s">
        <v>49</v>
      </c>
      <c r="N19" s="81"/>
      <c r="P19" s="65">
        <v>2007</v>
      </c>
      <c r="Q19" s="65">
        <v>2007</v>
      </c>
      <c r="R19" s="65">
        <v>2007</v>
      </c>
      <c r="S19" s="65">
        <v>2007</v>
      </c>
      <c r="T19" s="65">
        <v>2006</v>
      </c>
      <c r="U19" s="55">
        <v>2007</v>
      </c>
      <c r="V19" s="55">
        <v>2006</v>
      </c>
      <c r="W19" s="39"/>
    </row>
    <row r="20" spans="1:23" ht="6.75" customHeight="1" x14ac:dyDescent="0.2">
      <c r="A20" s="39"/>
      <c r="B20" s="39"/>
      <c r="C20" s="33"/>
      <c r="D20" s="33"/>
      <c r="E20" s="33"/>
      <c r="F20" s="33"/>
      <c r="G20" s="33"/>
      <c r="H20" s="33"/>
      <c r="I20" s="33"/>
      <c r="M20" s="39"/>
      <c r="N20" s="39"/>
      <c r="P20" s="33"/>
      <c r="R20" s="33"/>
      <c r="S20" s="33"/>
      <c r="T20" s="33"/>
      <c r="U20" s="33"/>
      <c r="W20" s="39"/>
    </row>
    <row r="21" spans="1:23" s="15" customFormat="1" ht="12.75" customHeight="1" x14ac:dyDescent="0.2">
      <c r="A21" s="39" t="s">
        <v>111</v>
      </c>
      <c r="B21" s="39"/>
      <c r="C21" s="118">
        <f>D25</f>
        <v>52.4</v>
      </c>
      <c r="D21" s="118">
        <v>45.4</v>
      </c>
      <c r="E21" s="118">
        <v>27.5</v>
      </c>
      <c r="F21" s="118">
        <v>13.2</v>
      </c>
      <c r="G21" s="118">
        <v>6</v>
      </c>
      <c r="H21" s="118">
        <f>I25</f>
        <v>13.2</v>
      </c>
      <c r="I21" s="118">
        <v>0</v>
      </c>
      <c r="M21" s="39" t="s">
        <v>111</v>
      </c>
      <c r="N21" s="39"/>
      <c r="P21" s="118">
        <f>Q25</f>
        <v>70.7</v>
      </c>
      <c r="Q21" s="118">
        <v>50.6</v>
      </c>
      <c r="R21" s="118">
        <v>28.6</v>
      </c>
      <c r="S21" s="118">
        <v>17.2</v>
      </c>
      <c r="T21" s="118">
        <v>9.8000000000000007</v>
      </c>
      <c r="U21" s="118">
        <f>V25</f>
        <v>17.2</v>
      </c>
      <c r="V21" s="121">
        <v>0</v>
      </c>
      <c r="W21" s="39"/>
    </row>
    <row r="22" spans="1:23" s="15" customFormat="1" ht="12.75" customHeight="1" x14ac:dyDescent="0.2">
      <c r="A22" s="39" t="s">
        <v>127</v>
      </c>
      <c r="B22" s="39"/>
      <c r="C22" s="1">
        <v>-0.2</v>
      </c>
      <c r="D22" s="33">
        <v>0</v>
      </c>
      <c r="E22" s="1">
        <v>-0.2</v>
      </c>
      <c r="F22" s="1">
        <v>0</v>
      </c>
      <c r="G22" s="1">
        <v>0</v>
      </c>
      <c r="H22" s="1">
        <f>SUM(C22:G22)</f>
        <v>-0.4</v>
      </c>
      <c r="I22" s="1">
        <v>0</v>
      </c>
      <c r="M22" s="39" t="s">
        <v>127</v>
      </c>
      <c r="N22" s="39"/>
      <c r="P22" s="33">
        <v>-3.5</v>
      </c>
      <c r="Q22" s="33">
        <v>-0.8</v>
      </c>
      <c r="R22" s="33">
        <v>-0.8</v>
      </c>
      <c r="S22" s="33">
        <v>-0.7</v>
      </c>
      <c r="T22" s="33">
        <v>0</v>
      </c>
      <c r="U22" s="1">
        <f>SUM(P22:T22)</f>
        <v>-5.8</v>
      </c>
      <c r="V22" s="15">
        <v>0</v>
      </c>
      <c r="W22" s="39"/>
    </row>
    <row r="23" spans="1:23" s="15" customFormat="1" ht="12.75" customHeight="1" x14ac:dyDescent="0.2">
      <c r="A23" s="39" t="s">
        <v>112</v>
      </c>
      <c r="B23" s="39"/>
      <c r="C23" s="33">
        <f>Property!G23</f>
        <v>20.7</v>
      </c>
      <c r="D23" s="33">
        <v>6.6</v>
      </c>
      <c r="E23" s="33">
        <v>18.100000000000001</v>
      </c>
      <c r="F23" s="33">
        <v>14.3</v>
      </c>
      <c r="G23" s="33">
        <v>7.2</v>
      </c>
      <c r="H23" s="1">
        <f>SUM(C23:G23)</f>
        <v>66.900000000000006</v>
      </c>
      <c r="I23" s="33">
        <v>13.2</v>
      </c>
      <c r="M23" s="39" t="s">
        <v>112</v>
      </c>
      <c r="N23" s="39"/>
      <c r="P23" s="33">
        <f>Energy!G23</f>
        <v>6.7</v>
      </c>
      <c r="Q23" s="33">
        <v>20.7</v>
      </c>
      <c r="R23" s="33">
        <v>22.8</v>
      </c>
      <c r="S23" s="33">
        <v>12.1</v>
      </c>
      <c r="T23" s="33">
        <v>7.4</v>
      </c>
      <c r="U23" s="1">
        <f>SUM(P23:T23)</f>
        <v>69.7</v>
      </c>
      <c r="V23" s="15">
        <v>17.2</v>
      </c>
      <c r="W23" s="39"/>
    </row>
    <row r="24" spans="1:23" s="15" customFormat="1" ht="12.75" customHeight="1" x14ac:dyDescent="0.2">
      <c r="A24" s="39" t="s">
        <v>139</v>
      </c>
      <c r="B24" s="39"/>
      <c r="C24" s="33">
        <v>-0.1</v>
      </c>
      <c r="D24" s="33">
        <v>0.4</v>
      </c>
      <c r="E24" s="33">
        <v>0</v>
      </c>
      <c r="F24" s="33">
        <v>0</v>
      </c>
      <c r="G24" s="33">
        <v>0</v>
      </c>
      <c r="H24" s="1">
        <f>SUM(C24:G24)</f>
        <v>0.3</v>
      </c>
      <c r="I24" s="33">
        <v>0</v>
      </c>
      <c r="M24" s="39" t="s">
        <v>139</v>
      </c>
      <c r="N24" s="39"/>
      <c r="P24" s="33">
        <v>-0.1</v>
      </c>
      <c r="Q24" s="33">
        <v>0.2</v>
      </c>
      <c r="R24" s="33">
        <v>0</v>
      </c>
      <c r="S24" s="33">
        <v>0</v>
      </c>
      <c r="T24" s="33">
        <v>0</v>
      </c>
      <c r="U24" s="1">
        <f>SUM(P24:T24)</f>
        <v>0.1</v>
      </c>
      <c r="V24" s="15">
        <v>0</v>
      </c>
      <c r="W24" s="39"/>
    </row>
    <row r="25" spans="1:23" s="15" customFormat="1" ht="17.25" customHeight="1" thickBot="1" x14ac:dyDescent="0.25">
      <c r="A25" s="39" t="s">
        <v>110</v>
      </c>
      <c r="B25" s="39"/>
      <c r="C25" s="119">
        <f>SUM(C21:C24)</f>
        <v>72.8</v>
      </c>
      <c r="D25" s="119">
        <v>52.4</v>
      </c>
      <c r="E25" s="119">
        <v>45.4</v>
      </c>
      <c r="F25" s="119">
        <v>27.5</v>
      </c>
      <c r="G25" s="119">
        <v>13.2</v>
      </c>
      <c r="H25" s="119">
        <f>SUM(H21:H24)</f>
        <v>80</v>
      </c>
      <c r="I25" s="119">
        <f>SUM(I21:I24)</f>
        <v>13.2</v>
      </c>
      <c r="M25" s="39" t="s">
        <v>110</v>
      </c>
      <c r="N25" s="39"/>
      <c r="P25" s="119">
        <f>SUM(P21:P24)</f>
        <v>73.8</v>
      </c>
      <c r="Q25" s="119">
        <v>70.7</v>
      </c>
      <c r="R25" s="119">
        <v>50.6</v>
      </c>
      <c r="S25" s="119">
        <v>28.6</v>
      </c>
      <c r="T25" s="119">
        <v>17.2</v>
      </c>
      <c r="U25" s="119">
        <f>SUM(U21:U24)</f>
        <v>81.2</v>
      </c>
      <c r="V25" s="119">
        <f>SUM(V21:V24)</f>
        <v>17.2</v>
      </c>
    </row>
    <row r="26" spans="1:23" s="15" customFormat="1" ht="6.75" customHeight="1" x14ac:dyDescent="0.2">
      <c r="A26" s="39"/>
      <c r="B26" s="39"/>
      <c r="C26" s="33"/>
      <c r="D26" s="33"/>
      <c r="E26" s="33"/>
      <c r="F26" s="33"/>
      <c r="G26" s="33"/>
      <c r="H26" s="33"/>
      <c r="I26" s="33"/>
      <c r="M26" s="39"/>
      <c r="N26" s="39"/>
      <c r="P26" s="33"/>
      <c r="Q26" s="33"/>
      <c r="R26" s="33"/>
      <c r="S26" s="33"/>
      <c r="T26" s="33"/>
      <c r="U26" s="33"/>
    </row>
    <row r="27" spans="1:23" s="15" customFormat="1" x14ac:dyDescent="0.2">
      <c r="A27" s="39" t="s">
        <v>26</v>
      </c>
      <c r="B27" s="39"/>
      <c r="C27" s="118">
        <f>Property!G19</f>
        <v>54.5</v>
      </c>
      <c r="D27" s="118">
        <v>68.099999999999994</v>
      </c>
      <c r="E27" s="118">
        <v>66.2</v>
      </c>
      <c r="F27" s="118">
        <v>57.3</v>
      </c>
      <c r="G27" s="118">
        <v>40.5</v>
      </c>
      <c r="H27" s="118" t="e">
        <f>Property!#REF!</f>
        <v>#REF!</v>
      </c>
      <c r="I27" s="118">
        <f>Property!V19</f>
        <v>218.8</v>
      </c>
      <c r="M27" s="39" t="s">
        <v>26</v>
      </c>
      <c r="N27" s="39"/>
      <c r="P27" s="118">
        <f>Energy!G19</f>
        <v>40</v>
      </c>
      <c r="Q27" s="118">
        <v>51</v>
      </c>
      <c r="R27" s="118">
        <v>51.6</v>
      </c>
      <c r="S27" s="118">
        <v>52.1</v>
      </c>
      <c r="T27" s="118">
        <v>45</v>
      </c>
      <c r="U27" s="118" t="e">
        <f>Energy!#REF!</f>
        <v>#REF!</v>
      </c>
      <c r="V27" s="15">
        <f>Energy!V19</f>
        <v>203.1</v>
      </c>
    </row>
    <row r="28" spans="1:23" ht="6.75" customHeight="1" x14ac:dyDescent="0.2">
      <c r="A28" s="39"/>
      <c r="B28" s="39"/>
      <c r="C28" s="39"/>
      <c r="D28" s="39"/>
      <c r="E28" s="39"/>
      <c r="F28" s="39"/>
      <c r="G28" s="39"/>
      <c r="H28" s="39"/>
      <c r="I28" s="39"/>
      <c r="M28" s="39"/>
      <c r="N28" s="39"/>
      <c r="P28" s="39"/>
      <c r="Q28" s="39"/>
      <c r="R28" s="39"/>
      <c r="S28" s="39"/>
      <c r="T28" s="39"/>
      <c r="U28" s="39"/>
    </row>
    <row r="29" spans="1:23" x14ac:dyDescent="0.2">
      <c r="A29" s="39" t="s">
        <v>129</v>
      </c>
      <c r="B29" s="39"/>
      <c r="C29" s="66">
        <f>(C23)/C27</f>
        <v>0.38</v>
      </c>
      <c r="D29" s="66">
        <v>9.7000000000000003E-2</v>
      </c>
      <c r="E29" s="66">
        <v>0.27300000000000002</v>
      </c>
      <c r="F29" s="66">
        <v>0.25</v>
      </c>
      <c r="G29" s="66">
        <v>0.17799999999999999</v>
      </c>
      <c r="H29" s="66" t="e">
        <f>(H23)/H27</f>
        <v>#REF!</v>
      </c>
      <c r="I29" s="66">
        <f>(I23)/I27</f>
        <v>0.06</v>
      </c>
      <c r="M29" s="39" t="s">
        <v>129</v>
      </c>
      <c r="N29" s="39"/>
      <c r="P29" s="66">
        <f>(P23)/P27</f>
        <v>0.16800000000000001</v>
      </c>
      <c r="Q29" s="66">
        <v>0.40600000000000003</v>
      </c>
      <c r="R29" s="66">
        <v>0.442</v>
      </c>
      <c r="S29" s="66">
        <v>0.23200000000000001</v>
      </c>
      <c r="T29" s="66">
        <v>0.16400000000000001</v>
      </c>
      <c r="U29" s="66" t="e">
        <f>(U23)/U27</f>
        <v>#REF!</v>
      </c>
      <c r="V29" s="66">
        <f>(V23)/V27</f>
        <v>8.5000000000000006E-2</v>
      </c>
    </row>
    <row r="30" spans="1:23" x14ac:dyDescent="0.2">
      <c r="A30" s="39"/>
      <c r="B30" s="39"/>
      <c r="C30" s="66"/>
      <c r="E30" s="66"/>
      <c r="F30" s="66"/>
      <c r="G30" s="66"/>
      <c r="H30" s="66"/>
      <c r="I30" s="66"/>
      <c r="M30" s="39"/>
      <c r="N30" s="39"/>
      <c r="P30" s="66"/>
      <c r="R30" s="66"/>
      <c r="S30" s="66"/>
      <c r="T30" s="66"/>
      <c r="U30" s="66"/>
    </row>
    <row r="31" spans="1:23" x14ac:dyDescent="0.2">
      <c r="A31" s="39"/>
      <c r="B31" s="39"/>
      <c r="C31" s="39"/>
      <c r="E31" s="39"/>
      <c r="F31" s="39"/>
      <c r="G31" s="39"/>
      <c r="H31" s="39"/>
      <c r="I31" s="39"/>
      <c r="M31" s="39"/>
      <c r="N31" s="39"/>
      <c r="P31" s="67"/>
      <c r="R31" s="67"/>
      <c r="S31" s="67"/>
      <c r="T31" s="67"/>
      <c r="U31" s="39"/>
    </row>
    <row r="32" spans="1:23" x14ac:dyDescent="0.2">
      <c r="A32" s="39"/>
      <c r="B32" s="39"/>
      <c r="C32" s="120" t="s">
        <v>79</v>
      </c>
      <c r="D32" s="120" t="s">
        <v>122</v>
      </c>
      <c r="E32" s="120" t="s">
        <v>121</v>
      </c>
      <c r="F32" s="120" t="s">
        <v>120</v>
      </c>
      <c r="G32" s="120" t="s">
        <v>79</v>
      </c>
      <c r="H32" s="54" t="s">
        <v>78</v>
      </c>
      <c r="I32" s="54" t="s">
        <v>78</v>
      </c>
      <c r="M32" s="39"/>
      <c r="N32" s="39"/>
      <c r="P32" s="120" t="s">
        <v>79</v>
      </c>
      <c r="Q32" s="120" t="s">
        <v>122</v>
      </c>
      <c r="R32" s="120" t="s">
        <v>121</v>
      </c>
      <c r="S32" s="120" t="s">
        <v>120</v>
      </c>
      <c r="T32" s="120" t="s">
        <v>79</v>
      </c>
      <c r="U32" s="54" t="s">
        <v>78</v>
      </c>
      <c r="V32" s="54" t="s">
        <v>78</v>
      </c>
    </row>
    <row r="33" spans="1:23" x14ac:dyDescent="0.2">
      <c r="A33" s="81" t="s">
        <v>50</v>
      </c>
      <c r="B33" s="81"/>
      <c r="C33" s="65">
        <v>2007</v>
      </c>
      <c r="D33" s="65">
        <v>2007</v>
      </c>
      <c r="E33" s="65">
        <v>2007</v>
      </c>
      <c r="F33" s="65">
        <v>2007</v>
      </c>
      <c r="G33" s="65">
        <v>2006</v>
      </c>
      <c r="H33" s="55">
        <v>2007</v>
      </c>
      <c r="I33" s="55">
        <v>2006</v>
      </c>
      <c r="M33" s="81" t="s">
        <v>51</v>
      </c>
      <c r="N33" s="81"/>
      <c r="P33" s="65">
        <v>2007</v>
      </c>
      <c r="Q33" s="65">
        <v>2007</v>
      </c>
      <c r="R33" s="65">
        <v>2007</v>
      </c>
      <c r="S33" s="65">
        <v>2007</v>
      </c>
      <c r="T33" s="65">
        <v>2006</v>
      </c>
      <c r="U33" s="55">
        <v>2007</v>
      </c>
      <c r="V33" s="55">
        <v>2006</v>
      </c>
    </row>
    <row r="34" spans="1:23" ht="6.75" customHeight="1" x14ac:dyDescent="0.2">
      <c r="A34" s="39"/>
      <c r="B34" s="39"/>
      <c r="C34" s="33"/>
      <c r="D34" s="33"/>
      <c r="E34" s="33"/>
      <c r="F34" s="33"/>
      <c r="G34" s="33"/>
      <c r="H34" s="33"/>
      <c r="I34" s="33"/>
      <c r="M34" s="39"/>
      <c r="N34" s="39"/>
      <c r="P34" s="33"/>
      <c r="R34" s="33"/>
      <c r="S34" s="33"/>
      <c r="T34" s="33"/>
      <c r="U34" s="33"/>
    </row>
    <row r="35" spans="1:23" s="15" customFormat="1" x14ac:dyDescent="0.2">
      <c r="A35" s="39" t="s">
        <v>111</v>
      </c>
      <c r="B35" s="39"/>
      <c r="C35" s="118">
        <f>D39</f>
        <v>31.8</v>
      </c>
      <c r="D35" s="118">
        <v>23.8</v>
      </c>
      <c r="E35" s="118">
        <v>13.7</v>
      </c>
      <c r="F35" s="118">
        <v>8.6999999999999993</v>
      </c>
      <c r="G35" s="118">
        <v>4.5</v>
      </c>
      <c r="H35" s="118">
        <f>I39</f>
        <v>8.6999999999999993</v>
      </c>
      <c r="I35" s="118">
        <v>0</v>
      </c>
      <c r="M35" s="39" t="s">
        <v>111</v>
      </c>
      <c r="N35" s="39"/>
      <c r="P35" s="129">
        <f>Q39</f>
        <v>2.2999999999999998</v>
      </c>
      <c r="Q35" s="129">
        <v>1.4</v>
      </c>
      <c r="R35" s="129">
        <v>0.3</v>
      </c>
      <c r="S35" s="121">
        <v>0</v>
      </c>
      <c r="T35" s="121">
        <v>0</v>
      </c>
      <c r="U35" s="118">
        <f>V39</f>
        <v>0</v>
      </c>
      <c r="V35" s="121">
        <v>0</v>
      </c>
    </row>
    <row r="36" spans="1:23" s="15" customFormat="1" x14ac:dyDescent="0.2">
      <c r="A36" s="39" t="s">
        <v>127</v>
      </c>
      <c r="B36" s="39"/>
      <c r="C36" s="1">
        <v>-2.1</v>
      </c>
      <c r="D36" s="33">
        <v>-1.1000000000000001</v>
      </c>
      <c r="E36" s="33">
        <v>-0.2</v>
      </c>
      <c r="F36" s="33">
        <v>-0.3</v>
      </c>
      <c r="G36" s="33">
        <v>0</v>
      </c>
      <c r="H36" s="1">
        <f>SUM(C36:G36)</f>
        <v>-3.7</v>
      </c>
      <c r="I36" s="33">
        <v>0</v>
      </c>
      <c r="M36" s="39" t="s">
        <v>127</v>
      </c>
      <c r="N36" s="39"/>
      <c r="P36" s="33">
        <v>0</v>
      </c>
      <c r="Q36" s="33">
        <v>0</v>
      </c>
      <c r="R36" s="33">
        <v>0</v>
      </c>
      <c r="S36" s="33">
        <v>0</v>
      </c>
      <c r="T36" s="33">
        <v>0</v>
      </c>
      <c r="U36" s="1">
        <f>SUM(P36:T36)</f>
        <v>0</v>
      </c>
      <c r="V36" s="15">
        <v>0</v>
      </c>
    </row>
    <row r="37" spans="1:23" s="15" customFormat="1" x14ac:dyDescent="0.2">
      <c r="A37" s="39" t="s">
        <v>112</v>
      </c>
      <c r="B37" s="39"/>
      <c r="C37" s="33">
        <f>Marine!G23</f>
        <v>0.9</v>
      </c>
      <c r="D37" s="33">
        <v>8.9</v>
      </c>
      <c r="E37" s="33">
        <v>10.3</v>
      </c>
      <c r="F37" s="33">
        <v>5.3</v>
      </c>
      <c r="G37" s="33">
        <v>4.2</v>
      </c>
      <c r="H37" s="1">
        <f>SUM(C37:G37)</f>
        <v>29.6</v>
      </c>
      <c r="I37" s="33">
        <v>8.6999999999999993</v>
      </c>
      <c r="M37" s="39" t="s">
        <v>112</v>
      </c>
      <c r="N37" s="39"/>
      <c r="P37" s="147">
        <f>Aviation!G23</f>
        <v>14.3</v>
      </c>
      <c r="Q37" s="147">
        <v>0.9</v>
      </c>
      <c r="R37" s="147">
        <v>1.1000000000000001</v>
      </c>
      <c r="S37" s="147">
        <v>0.3</v>
      </c>
      <c r="T37" s="147">
        <v>0</v>
      </c>
      <c r="U37" s="1">
        <f>SUM(P37:T37)</f>
        <v>16.600000000000001</v>
      </c>
      <c r="V37" s="15">
        <v>0</v>
      </c>
    </row>
    <row r="38" spans="1:23" s="15" customFormat="1" x14ac:dyDescent="0.2">
      <c r="A38" s="39" t="s">
        <v>139</v>
      </c>
      <c r="B38" s="39"/>
      <c r="C38" s="33">
        <v>-0.1</v>
      </c>
      <c r="D38" s="33">
        <v>0.2</v>
      </c>
      <c r="E38" s="33">
        <v>0</v>
      </c>
      <c r="F38" s="33">
        <v>0</v>
      </c>
      <c r="G38" s="33">
        <v>0</v>
      </c>
      <c r="H38" s="1">
        <f>SUM(C38:G38)</f>
        <v>0.1</v>
      </c>
      <c r="I38" s="33">
        <v>0</v>
      </c>
      <c r="M38" s="39" t="s">
        <v>139</v>
      </c>
      <c r="N38" s="39"/>
      <c r="P38" s="147">
        <v>-0.1</v>
      </c>
      <c r="Q38" s="147">
        <v>0</v>
      </c>
      <c r="R38" s="33">
        <v>0</v>
      </c>
      <c r="S38" s="33">
        <v>0</v>
      </c>
      <c r="T38" s="33">
        <v>0</v>
      </c>
      <c r="U38" s="1">
        <f>SUM(P38:T38)</f>
        <v>-0.1</v>
      </c>
      <c r="V38" s="15">
        <v>0</v>
      </c>
    </row>
    <row r="39" spans="1:23" s="15" customFormat="1" ht="17.25" customHeight="1" thickBot="1" x14ac:dyDescent="0.25">
      <c r="A39" s="39" t="s">
        <v>110</v>
      </c>
      <c r="B39" s="39"/>
      <c r="C39" s="119">
        <f>SUM(C35:C38)</f>
        <v>30.5</v>
      </c>
      <c r="D39" s="119">
        <v>31.8</v>
      </c>
      <c r="E39" s="119">
        <v>23.8</v>
      </c>
      <c r="F39" s="119">
        <v>13.7</v>
      </c>
      <c r="G39" s="119">
        <v>8.6999999999999993</v>
      </c>
      <c r="H39" s="119">
        <f>SUM(H35:H38)</f>
        <v>34.700000000000003</v>
      </c>
      <c r="I39" s="119">
        <f>SUM(I35:I38)</f>
        <v>8.6999999999999993</v>
      </c>
      <c r="M39" s="39" t="s">
        <v>110</v>
      </c>
      <c r="N39" s="39"/>
      <c r="P39" s="128">
        <f>SUM(P35:P38)</f>
        <v>16.5</v>
      </c>
      <c r="Q39" s="128">
        <f>SUM(Q35:Q37)</f>
        <v>2.2999999999999998</v>
      </c>
      <c r="R39" s="128">
        <v>1.4</v>
      </c>
      <c r="S39" s="128">
        <v>0.3</v>
      </c>
      <c r="T39" s="122">
        <v>0</v>
      </c>
      <c r="U39" s="119">
        <f>SUM(U35:U38)</f>
        <v>16.5</v>
      </c>
      <c r="V39" s="119">
        <f>SUM(V35:V38)</f>
        <v>0</v>
      </c>
    </row>
    <row r="40" spans="1:23" s="15" customFormat="1" ht="6.75" customHeight="1" x14ac:dyDescent="0.2">
      <c r="A40" s="39"/>
      <c r="B40" s="39"/>
      <c r="C40" s="33"/>
      <c r="D40" s="33"/>
      <c r="E40" s="33"/>
      <c r="F40" s="33"/>
      <c r="G40" s="33"/>
      <c r="H40" s="33"/>
      <c r="I40" s="33"/>
      <c r="M40" s="39"/>
      <c r="N40" s="39"/>
      <c r="P40" s="33"/>
      <c r="Q40" s="33"/>
      <c r="R40" s="33"/>
      <c r="S40" s="33"/>
      <c r="T40" s="33"/>
      <c r="U40" s="33"/>
    </row>
    <row r="41" spans="1:23" s="15" customFormat="1" ht="12.75" customHeight="1" x14ac:dyDescent="0.2">
      <c r="A41" s="39" t="s">
        <v>26</v>
      </c>
      <c r="B41" s="39"/>
      <c r="C41" s="118">
        <f>Marine!G19</f>
        <v>15.5</v>
      </c>
      <c r="D41" s="118">
        <v>19.5</v>
      </c>
      <c r="E41" s="118">
        <v>16.8</v>
      </c>
      <c r="F41" s="118">
        <v>14.9</v>
      </c>
      <c r="G41" s="118">
        <v>10.5</v>
      </c>
      <c r="H41" s="118" t="e">
        <f>Marine!#REF!</f>
        <v>#REF!</v>
      </c>
      <c r="I41" s="118">
        <f>Marine!V19</f>
        <v>61.7</v>
      </c>
      <c r="M41" s="39" t="s">
        <v>26</v>
      </c>
      <c r="N41" s="39"/>
      <c r="P41" s="118">
        <f>Aviation!G19</f>
        <v>14.3</v>
      </c>
      <c r="Q41" s="118">
        <v>21.9</v>
      </c>
      <c r="R41" s="118">
        <v>17.3</v>
      </c>
      <c r="S41" s="118">
        <v>15.9</v>
      </c>
      <c r="T41" s="118">
        <v>3</v>
      </c>
      <c r="U41" s="118" t="e">
        <f>Aviation!#REF!</f>
        <v>#REF!</v>
      </c>
      <c r="V41" s="15">
        <f>Aviation!V19</f>
        <v>44.7</v>
      </c>
    </row>
    <row r="42" spans="1:23" s="15" customFormat="1" ht="6.75" customHeight="1" x14ac:dyDescent="0.2">
      <c r="A42" s="39"/>
      <c r="B42" s="39"/>
      <c r="C42" s="39"/>
      <c r="D42" s="39"/>
      <c r="E42" s="39"/>
      <c r="F42" s="39"/>
      <c r="G42" s="39"/>
      <c r="H42" s="39"/>
      <c r="I42" s="39"/>
      <c r="M42" s="39"/>
      <c r="N42" s="39"/>
      <c r="P42" s="39"/>
      <c r="Q42" s="33"/>
      <c r="R42" s="39"/>
      <c r="S42" s="39"/>
      <c r="T42" s="39"/>
      <c r="U42" s="39"/>
    </row>
    <row r="43" spans="1:23" ht="12.75" customHeight="1" x14ac:dyDescent="0.2">
      <c r="A43" s="39" t="s">
        <v>129</v>
      </c>
      <c r="B43" s="39"/>
      <c r="C43" s="66">
        <f>(C37)/C41</f>
        <v>5.8000000000000003E-2</v>
      </c>
      <c r="D43" s="66">
        <v>0.45600000000000002</v>
      </c>
      <c r="E43" s="66">
        <v>0.61299999999999999</v>
      </c>
      <c r="F43" s="66">
        <v>0.35599999999999998</v>
      </c>
      <c r="G43" s="66">
        <v>0.4</v>
      </c>
      <c r="H43" s="66" t="e">
        <f>(H37)/H41</f>
        <v>#REF!</v>
      </c>
      <c r="I43" s="66">
        <f>(I37)/I41</f>
        <v>0.14099999999999999</v>
      </c>
      <c r="M43" s="39" t="s">
        <v>129</v>
      </c>
      <c r="N43" s="39"/>
      <c r="P43" s="66">
        <f>(P37)/P41</f>
        <v>1</v>
      </c>
      <c r="Q43" s="66">
        <f>(Q37)/Q41</f>
        <v>4.1000000000000002E-2</v>
      </c>
      <c r="R43" s="66">
        <v>6.4000000000000001E-2</v>
      </c>
      <c r="S43" s="66">
        <v>1.9E-2</v>
      </c>
      <c r="T43" s="33">
        <v>0</v>
      </c>
      <c r="U43" s="66" t="e">
        <f>(U37)/U41</f>
        <v>#REF!</v>
      </c>
      <c r="V43" s="66">
        <f>(V37)/V41</f>
        <v>0</v>
      </c>
    </row>
    <row r="44" spans="1:23" ht="12.75" customHeight="1" x14ac:dyDescent="0.2">
      <c r="A44" s="39"/>
      <c r="B44" s="39"/>
      <c r="C44" s="39"/>
      <c r="D44" s="66"/>
      <c r="E44" s="66"/>
      <c r="F44" s="80"/>
      <c r="G44" s="66"/>
      <c r="H44" s="66"/>
      <c r="I44" s="66"/>
      <c r="K44" s="39"/>
      <c r="L44" s="39"/>
      <c r="M44" s="41"/>
      <c r="N44" s="41"/>
      <c r="O44" s="41"/>
      <c r="P44" s="41"/>
      <c r="S44" s="66"/>
      <c r="U44" s="66"/>
      <c r="V44" s="66"/>
    </row>
    <row r="45" spans="1:23" x14ac:dyDescent="0.2">
      <c r="A45" s="39"/>
      <c r="B45" s="39"/>
      <c r="F45" s="39"/>
      <c r="G45" s="39"/>
      <c r="H45" s="39"/>
      <c r="I45" s="39"/>
      <c r="K45" s="39"/>
      <c r="L45" s="39"/>
      <c r="M45" s="39"/>
      <c r="N45" s="39"/>
      <c r="O45" s="39"/>
      <c r="P45" s="39"/>
      <c r="S45" s="39"/>
      <c r="U45" s="39"/>
      <c r="V45" s="39"/>
    </row>
    <row r="46" spans="1:23" ht="14.25" customHeight="1" x14ac:dyDescent="0.2">
      <c r="A46" s="68"/>
      <c r="B46" s="68"/>
      <c r="C46" s="10" t="s">
        <v>143</v>
      </c>
      <c r="F46" s="39"/>
      <c r="G46" s="39"/>
      <c r="H46" s="39"/>
      <c r="I46" s="39"/>
      <c r="J46" s="39"/>
      <c r="K46" s="39"/>
      <c r="M46" s="39"/>
      <c r="N46" s="39"/>
      <c r="O46" s="39"/>
      <c r="P46" s="39"/>
      <c r="Q46" s="39"/>
      <c r="R46" s="39"/>
      <c r="S46" s="39"/>
      <c r="T46" s="39"/>
      <c r="U46" s="39"/>
      <c r="V46" s="39"/>
      <c r="W46" s="39"/>
    </row>
    <row r="47" spans="1:23" x14ac:dyDescent="0.2">
      <c r="F47" s="5"/>
      <c r="G47" s="4"/>
      <c r="H47" s="4"/>
      <c r="I47" s="4"/>
      <c r="J47" s="2"/>
      <c r="K47" s="1"/>
      <c r="O47" s="39"/>
      <c r="P47" s="39"/>
      <c r="Q47" s="39"/>
      <c r="R47" s="39"/>
      <c r="S47" s="4"/>
      <c r="T47" s="2"/>
      <c r="U47" s="4"/>
      <c r="V47" s="4"/>
      <c r="W47" s="2"/>
    </row>
    <row r="48" spans="1:23" x14ac:dyDescent="0.2">
      <c r="E48" s="30" t="s">
        <v>1</v>
      </c>
      <c r="L48" s="39"/>
    </row>
    <row r="49" spans="3:12" x14ac:dyDescent="0.2">
      <c r="C49" s="10" t="s">
        <v>140</v>
      </c>
      <c r="E49" s="148">
        <f>C6+C23+P23+P37+C37</f>
        <v>199.8</v>
      </c>
      <c r="L49" s="39"/>
    </row>
    <row r="50" spans="3:12" x14ac:dyDescent="0.2">
      <c r="C50" s="10" t="s">
        <v>142</v>
      </c>
      <c r="E50" s="148">
        <f>C38+C24+P24+P38</f>
        <v>-0.4</v>
      </c>
    </row>
    <row r="51" spans="3:12" x14ac:dyDescent="0.2">
      <c r="C51" s="10" t="s">
        <v>141</v>
      </c>
      <c r="E51" s="148">
        <f>C36+P22</f>
        <v>-5.6</v>
      </c>
    </row>
    <row r="52" spans="3:12" x14ac:dyDescent="0.2">
      <c r="E52" s="30"/>
    </row>
    <row r="53" spans="3:12" ht="13.5" thickBot="1" x14ac:dyDescent="0.25">
      <c r="E53" s="149">
        <f>SUM(E49:E52)</f>
        <v>193.8</v>
      </c>
    </row>
    <row r="54" spans="3:12" ht="13.5" thickTop="1" x14ac:dyDescent="0.2"/>
  </sheetData>
  <mergeCells count="57">
    <mergeCell ref="R12:S12"/>
    <mergeCell ref="U12:V12"/>
    <mergeCell ref="U8:V8"/>
    <mergeCell ref="U9:V9"/>
    <mergeCell ref="U10:V10"/>
    <mergeCell ref="R7:S7"/>
    <mergeCell ref="R8:S8"/>
    <mergeCell ref="R9:S9"/>
    <mergeCell ref="R10:S10"/>
    <mergeCell ref="U3:V3"/>
    <mergeCell ref="U4:V4"/>
    <mergeCell ref="U6:V6"/>
    <mergeCell ref="U7:V7"/>
    <mergeCell ref="O7:P7"/>
    <mergeCell ref="O8:P8"/>
    <mergeCell ref="C12:D12"/>
    <mergeCell ref="I9:J9"/>
    <mergeCell ref="L9:M9"/>
    <mergeCell ref="I7:J7"/>
    <mergeCell ref="I8:J8"/>
    <mergeCell ref="F10:G10"/>
    <mergeCell ref="L8:M8"/>
    <mergeCell ref="L7:M7"/>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I10:J10"/>
    <mergeCell ref="O10:P10"/>
    <mergeCell ref="A2:R2"/>
    <mergeCell ref="I4:J4"/>
    <mergeCell ref="I6:J6"/>
    <mergeCell ref="O6:P6"/>
    <mergeCell ref="O4:P4"/>
    <mergeCell ref="L6:M6"/>
    <mergeCell ref="L4:M4"/>
    <mergeCell ref="R6:S6"/>
    <mergeCell ref="R4:S4"/>
    <mergeCell ref="R3:S3"/>
    <mergeCell ref="F14:G14"/>
    <mergeCell ref="F4:G4"/>
    <mergeCell ref="F6:G6"/>
    <mergeCell ref="F7:G7"/>
    <mergeCell ref="F8:G8"/>
    <mergeCell ref="F9:G9"/>
    <mergeCell ref="F12:G12"/>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10" customWidth="1"/>
    <col min="2" max="2" width="6" style="10" customWidth="1"/>
    <col min="3" max="9" width="9.7109375" style="10" customWidth="1"/>
    <col min="10" max="10" width="10.85546875" style="10" customWidth="1"/>
    <col min="11" max="16" width="9.7109375" style="10" customWidth="1"/>
    <col min="17" max="16384" width="9.140625" style="10"/>
  </cols>
  <sheetData>
    <row r="1" spans="1:18" ht="12.75" customHeight="1" x14ac:dyDescent="0.2">
      <c r="A1" s="9"/>
      <c r="B1" s="9"/>
      <c r="C1" s="9"/>
      <c r="D1" s="9"/>
      <c r="E1" s="146"/>
    </row>
    <row r="2" spans="1:18" ht="12.75" customHeight="1" x14ac:dyDescent="0.25">
      <c r="A2" s="1057"/>
      <c r="B2" s="1057"/>
      <c r="C2" s="1057"/>
      <c r="D2" s="1057"/>
      <c r="E2" s="1057"/>
      <c r="F2" s="1057"/>
      <c r="G2" s="1057"/>
      <c r="H2" s="1057"/>
      <c r="I2" s="1057"/>
      <c r="J2" s="1057"/>
      <c r="K2" s="1057"/>
      <c r="L2" s="1057"/>
      <c r="M2" s="1057"/>
      <c r="N2" s="1057"/>
      <c r="O2" s="1057"/>
      <c r="P2" s="1057"/>
    </row>
    <row r="3" spans="1:18" x14ac:dyDescent="0.2">
      <c r="C3" s="62"/>
      <c r="D3" s="93" t="s">
        <v>79</v>
      </c>
      <c r="F3" s="62"/>
      <c r="G3" s="93" t="s">
        <v>122</v>
      </c>
      <c r="I3" s="62"/>
      <c r="J3" s="93" t="s">
        <v>121</v>
      </c>
      <c r="L3" s="62"/>
      <c r="M3" s="93" t="s">
        <v>120</v>
      </c>
      <c r="N3" s="61"/>
      <c r="O3" s="62"/>
      <c r="P3" s="93" t="s">
        <v>79</v>
      </c>
      <c r="Q3" s="59"/>
      <c r="R3" s="59"/>
    </row>
    <row r="4" spans="1:18" x14ac:dyDescent="0.2">
      <c r="A4" s="81" t="s">
        <v>109</v>
      </c>
      <c r="B4" s="81"/>
      <c r="C4" s="1086">
        <v>2007</v>
      </c>
      <c r="D4" s="1086"/>
      <c r="E4" s="81"/>
      <c r="F4" s="1086">
        <v>2007</v>
      </c>
      <c r="G4" s="1086"/>
      <c r="H4" s="81"/>
      <c r="I4" s="1086">
        <v>2007</v>
      </c>
      <c r="J4" s="1086"/>
      <c r="K4" s="81"/>
      <c r="L4" s="1086">
        <v>2007</v>
      </c>
      <c r="M4" s="1086"/>
      <c r="N4" s="79"/>
      <c r="O4" s="1086">
        <v>2006</v>
      </c>
      <c r="P4" s="1086"/>
      <c r="Q4" s="79"/>
      <c r="R4" s="88"/>
    </row>
    <row r="5" spans="1:18" ht="6.75" customHeight="1" x14ac:dyDescent="0.2">
      <c r="A5" s="39"/>
      <c r="B5" s="39"/>
      <c r="C5" s="86"/>
      <c r="D5" s="86"/>
      <c r="E5" s="39"/>
      <c r="F5" s="86"/>
      <c r="G5" s="86"/>
      <c r="H5" s="39"/>
      <c r="I5" s="86"/>
      <c r="J5" s="86"/>
      <c r="K5" s="39"/>
      <c r="L5" s="86"/>
      <c r="M5" s="86"/>
      <c r="N5" s="89"/>
      <c r="O5" s="86"/>
      <c r="P5" s="86"/>
      <c r="Q5" s="86"/>
      <c r="R5" s="89"/>
    </row>
    <row r="6" spans="1:18" s="15" customFormat="1" ht="12.75" customHeight="1" x14ac:dyDescent="0.2">
      <c r="A6" s="39" t="s">
        <v>111</v>
      </c>
      <c r="B6" s="39"/>
      <c r="C6" s="1087">
        <f>F10</f>
        <v>157.19999999999999</v>
      </c>
      <c r="D6" s="1087"/>
      <c r="E6" s="39"/>
      <c r="F6" s="1087">
        <v>121.2</v>
      </c>
      <c r="G6" s="1087"/>
      <c r="H6" s="39"/>
      <c r="I6" s="1087">
        <v>70.099999999999994</v>
      </c>
      <c r="J6" s="1087"/>
      <c r="K6" s="39"/>
      <c r="L6" s="1087">
        <v>39.1</v>
      </c>
      <c r="M6" s="1087"/>
      <c r="N6" s="114"/>
      <c r="O6" s="1087">
        <v>20.3</v>
      </c>
      <c r="P6" s="1087"/>
      <c r="Q6" s="115"/>
      <c r="R6" s="90"/>
    </row>
    <row r="7" spans="1:18" s="15" customFormat="1" ht="12.75" customHeight="1" x14ac:dyDescent="0.2">
      <c r="A7" s="39" t="s">
        <v>127</v>
      </c>
      <c r="B7" s="39"/>
      <c r="C7" s="1088">
        <f>C22+L22+L36+C36</f>
        <v>-5.8</v>
      </c>
      <c r="D7" s="1088"/>
      <c r="E7" s="39"/>
      <c r="F7" s="1088">
        <v>-1.9</v>
      </c>
      <c r="G7" s="1088"/>
      <c r="H7" s="39"/>
      <c r="I7" s="1088">
        <v>-1.2</v>
      </c>
      <c r="J7" s="1088"/>
      <c r="K7" s="39"/>
      <c r="L7" s="1088">
        <v>-1</v>
      </c>
      <c r="M7" s="1088"/>
      <c r="N7" s="116"/>
      <c r="O7" s="1088">
        <v>0</v>
      </c>
      <c r="P7" s="1088"/>
      <c r="Q7" s="117"/>
      <c r="R7" s="90"/>
    </row>
    <row r="8" spans="1:18" s="15" customFormat="1" ht="12.75" customHeight="1" x14ac:dyDescent="0.2">
      <c r="A8" s="39" t="s">
        <v>112</v>
      </c>
      <c r="B8" s="39"/>
      <c r="C8" s="1089">
        <f>C23+L23+L37+C37</f>
        <v>42.6</v>
      </c>
      <c r="D8" s="1089"/>
      <c r="E8" s="39"/>
      <c r="F8" s="1089">
        <v>37.1</v>
      </c>
      <c r="G8" s="1089"/>
      <c r="H8" s="39"/>
      <c r="I8" s="1089">
        <v>52.3</v>
      </c>
      <c r="J8" s="1089"/>
      <c r="K8" s="39"/>
      <c r="L8" s="1089">
        <v>32</v>
      </c>
      <c r="M8" s="1089"/>
      <c r="N8" s="116"/>
      <c r="O8" s="1089">
        <v>18.8</v>
      </c>
      <c r="P8" s="1089"/>
      <c r="Q8" s="116"/>
      <c r="R8" s="90"/>
    </row>
    <row r="9" spans="1:18" s="15" customFormat="1" ht="12.75" customHeight="1" x14ac:dyDescent="0.2">
      <c r="A9" s="39" t="s">
        <v>139</v>
      </c>
      <c r="B9" s="39"/>
      <c r="C9" s="1093">
        <f>C24+C38+L38+L24</f>
        <v>-0.4</v>
      </c>
      <c r="D9" s="1093"/>
      <c r="E9" s="39"/>
      <c r="F9" s="1088">
        <v>0.8</v>
      </c>
      <c r="G9" s="1088"/>
      <c r="H9" s="39"/>
      <c r="I9" s="1088">
        <v>0</v>
      </c>
      <c r="J9" s="1088"/>
      <c r="K9" s="39"/>
      <c r="L9" s="1091">
        <v>0</v>
      </c>
      <c r="M9" s="1091"/>
      <c r="N9" s="116"/>
      <c r="O9" s="1091">
        <v>0</v>
      </c>
      <c r="P9" s="1091"/>
      <c r="Q9" s="116"/>
      <c r="R9" s="90"/>
    </row>
    <row r="10" spans="1:18" s="15" customFormat="1" ht="17.25" customHeight="1" thickBot="1" x14ac:dyDescent="0.25">
      <c r="A10" s="39" t="s">
        <v>110</v>
      </c>
      <c r="B10" s="39"/>
      <c r="C10" s="1092">
        <f>C25+L25+L39+C39</f>
        <v>193.6</v>
      </c>
      <c r="D10" s="1092"/>
      <c r="E10" s="39"/>
      <c r="F10" s="1092">
        <v>157.19999999999999</v>
      </c>
      <c r="G10" s="1092"/>
      <c r="H10" s="39"/>
      <c r="I10" s="1092">
        <v>121.2</v>
      </c>
      <c r="J10" s="1092"/>
      <c r="K10" s="39"/>
      <c r="L10" s="1092">
        <v>70.099999999999994</v>
      </c>
      <c r="M10" s="1092"/>
      <c r="N10" s="114"/>
      <c r="O10" s="1092">
        <v>39.1</v>
      </c>
      <c r="P10" s="1092"/>
      <c r="Q10" s="114"/>
      <c r="R10" s="90"/>
    </row>
    <row r="11" spans="1:18" s="15" customFormat="1" ht="6.75" customHeight="1" x14ac:dyDescent="0.2">
      <c r="A11" s="39"/>
      <c r="B11" s="39"/>
      <c r="C11" s="87"/>
      <c r="D11" s="87"/>
      <c r="E11" s="39"/>
      <c r="F11" s="87"/>
      <c r="G11" s="87"/>
      <c r="H11" s="39"/>
      <c r="I11" s="87"/>
      <c r="J11" s="87"/>
      <c r="K11" s="39"/>
      <c r="L11" s="87"/>
      <c r="M11" s="87"/>
      <c r="N11" s="91"/>
      <c r="O11" s="87"/>
      <c r="P11" s="87"/>
      <c r="Q11" s="87"/>
      <c r="R11" s="91"/>
    </row>
    <row r="12" spans="1:18" s="15" customFormat="1" x14ac:dyDescent="0.2">
      <c r="A12" s="39" t="s">
        <v>26</v>
      </c>
      <c r="B12" s="39"/>
      <c r="C12" s="1087">
        <f>C27+L27+L41+C41</f>
        <v>124.3</v>
      </c>
      <c r="D12" s="1087"/>
      <c r="E12" s="39"/>
      <c r="F12" s="1087">
        <v>160.5</v>
      </c>
      <c r="G12" s="1087"/>
      <c r="H12" s="39"/>
      <c r="I12" s="1087">
        <v>151.9</v>
      </c>
      <c r="J12" s="1087"/>
      <c r="K12" s="39"/>
      <c r="L12" s="1087">
        <v>140.19999999999999</v>
      </c>
      <c r="M12" s="1087"/>
      <c r="N12" s="114"/>
      <c r="O12" s="1087">
        <v>99</v>
      </c>
      <c r="P12" s="1087"/>
      <c r="Q12" s="115"/>
      <c r="R12" s="90"/>
    </row>
    <row r="13" spans="1:18" ht="6.75" customHeight="1" x14ac:dyDescent="0.2">
      <c r="A13" s="39"/>
      <c r="B13" s="39"/>
      <c r="C13" s="86"/>
      <c r="D13" s="86"/>
      <c r="E13" s="39"/>
      <c r="F13" s="86"/>
      <c r="G13" s="86"/>
      <c r="H13" s="39"/>
      <c r="I13" s="86"/>
      <c r="J13" s="86"/>
      <c r="K13" s="39"/>
      <c r="L13" s="86"/>
      <c r="M13" s="86"/>
      <c r="N13" s="89"/>
      <c r="O13" s="86"/>
      <c r="P13" s="86"/>
      <c r="Q13" s="86"/>
      <c r="R13" s="89"/>
    </row>
    <row r="14" spans="1:18" x14ac:dyDescent="0.2">
      <c r="A14" s="39" t="s">
        <v>129</v>
      </c>
      <c r="B14" s="39"/>
      <c r="C14" s="1085">
        <f>(C8)/C12</f>
        <v>0.34300000000000003</v>
      </c>
      <c r="D14" s="1085"/>
      <c r="E14" s="39"/>
      <c r="F14" s="1085">
        <v>0.23100000000000001</v>
      </c>
      <c r="G14" s="1085"/>
      <c r="H14" s="39"/>
      <c r="I14" s="1085">
        <v>0.34399999999999997</v>
      </c>
      <c r="J14" s="1085"/>
      <c r="K14" s="39"/>
      <c r="L14" s="1085">
        <v>0.22800000000000001</v>
      </c>
      <c r="M14" s="1085"/>
      <c r="N14" s="92"/>
      <c r="O14" s="1085">
        <v>0.19</v>
      </c>
      <c r="P14" s="1085"/>
      <c r="Q14" s="85"/>
      <c r="R14" s="92"/>
    </row>
    <row r="15" spans="1:18" x14ac:dyDescent="0.2">
      <c r="A15" s="39" t="s">
        <v>131</v>
      </c>
      <c r="B15" s="39"/>
      <c r="C15" s="85"/>
      <c r="D15" s="85">
        <f>(105.7)/C10</f>
        <v>0.54600000000000004</v>
      </c>
      <c r="E15" s="39"/>
      <c r="F15" s="85"/>
      <c r="G15" s="85">
        <v>0.70199999999999996</v>
      </c>
      <c r="H15" s="39"/>
      <c r="I15" s="85"/>
      <c r="J15" s="85">
        <v>0.68400000000000005</v>
      </c>
      <c r="K15" s="39"/>
      <c r="L15" s="85"/>
      <c r="M15" s="85">
        <v>0.76600000000000001</v>
      </c>
      <c r="N15" s="92"/>
      <c r="O15" s="85"/>
      <c r="P15" s="85">
        <v>0.96899999999999997</v>
      </c>
      <c r="Q15" s="85"/>
      <c r="R15" s="92"/>
    </row>
    <row r="16" spans="1:18" ht="13.5" x14ac:dyDescent="0.2">
      <c r="A16" s="82"/>
      <c r="B16" s="82"/>
      <c r="C16" s="82"/>
      <c r="D16" s="82"/>
      <c r="E16" s="82"/>
      <c r="F16" s="83"/>
      <c r="G16" s="83"/>
      <c r="H16" s="78"/>
      <c r="I16" s="83"/>
      <c r="J16" s="82"/>
      <c r="K16" s="84"/>
      <c r="L16" s="84"/>
      <c r="M16" s="84"/>
      <c r="N16" s="84"/>
      <c r="O16" s="84"/>
      <c r="P16" s="84"/>
    </row>
    <row r="17" spans="1:16" ht="13.5" x14ac:dyDescent="0.2">
      <c r="A17" s="39"/>
      <c r="B17" s="39"/>
      <c r="C17" s="39"/>
      <c r="D17" s="39"/>
      <c r="E17" s="39"/>
      <c r="F17" s="64"/>
      <c r="G17" s="64"/>
      <c r="H17" s="64"/>
      <c r="I17" s="64"/>
      <c r="J17" s="39"/>
      <c r="K17" s="68"/>
      <c r="L17" s="68"/>
      <c r="M17" s="68"/>
      <c r="N17" s="68"/>
      <c r="O17" s="68"/>
      <c r="P17" s="68"/>
    </row>
    <row r="18" spans="1:16" ht="13.5" x14ac:dyDescent="0.2">
      <c r="A18" s="39"/>
      <c r="B18" s="39"/>
      <c r="C18" s="120" t="s">
        <v>79</v>
      </c>
      <c r="D18" s="120" t="s">
        <v>122</v>
      </c>
      <c r="E18" s="120" t="s">
        <v>121</v>
      </c>
      <c r="F18" s="120" t="s">
        <v>120</v>
      </c>
      <c r="G18" s="120" t="s">
        <v>79</v>
      </c>
      <c r="I18" s="68"/>
      <c r="J18" s="68"/>
      <c r="L18" s="120" t="s">
        <v>79</v>
      </c>
      <c r="M18" s="120" t="s">
        <v>122</v>
      </c>
      <c r="N18" s="120" t="s">
        <v>121</v>
      </c>
      <c r="O18" s="120" t="s">
        <v>120</v>
      </c>
      <c r="P18" s="120" t="s">
        <v>79</v>
      </c>
    </row>
    <row r="19" spans="1:16" x14ac:dyDescent="0.2">
      <c r="A19" s="81" t="s">
        <v>48</v>
      </c>
      <c r="B19" s="81"/>
      <c r="C19" s="65">
        <v>2007</v>
      </c>
      <c r="D19" s="65">
        <v>2007</v>
      </c>
      <c r="E19" s="65">
        <v>2007</v>
      </c>
      <c r="F19" s="65">
        <v>2007</v>
      </c>
      <c r="G19" s="65">
        <v>2006</v>
      </c>
      <c r="I19" s="81" t="s">
        <v>49</v>
      </c>
      <c r="J19" s="81"/>
      <c r="L19" s="65">
        <v>2007</v>
      </c>
      <c r="M19" s="65">
        <v>2007</v>
      </c>
      <c r="N19" s="65">
        <v>2007</v>
      </c>
      <c r="O19" s="65">
        <v>2007</v>
      </c>
      <c r="P19" s="65">
        <v>2006</v>
      </c>
    </row>
    <row r="20" spans="1:16" ht="6.75" customHeight="1" x14ac:dyDescent="0.2">
      <c r="A20" s="39"/>
      <c r="B20" s="39"/>
      <c r="C20" s="33"/>
      <c r="D20" s="33"/>
      <c r="E20" s="33"/>
      <c r="F20" s="33"/>
      <c r="G20" s="33"/>
      <c r="I20" s="39"/>
      <c r="J20" s="39"/>
      <c r="L20" s="33"/>
      <c r="N20" s="33"/>
      <c r="O20" s="33"/>
      <c r="P20" s="33"/>
    </row>
    <row r="21" spans="1:16" s="15" customFormat="1" ht="12.75" customHeight="1" x14ac:dyDescent="0.2">
      <c r="A21" s="39" t="s">
        <v>111</v>
      </c>
      <c r="B21" s="39"/>
      <c r="C21" s="118">
        <f>D25</f>
        <v>52.4</v>
      </c>
      <c r="D21" s="118">
        <v>45.4</v>
      </c>
      <c r="E21" s="118">
        <v>27.5</v>
      </c>
      <c r="F21" s="118">
        <v>13.2</v>
      </c>
      <c r="G21" s="118">
        <v>6</v>
      </c>
      <c r="I21" s="39" t="s">
        <v>111</v>
      </c>
      <c r="J21" s="39"/>
      <c r="L21" s="118">
        <f>M25</f>
        <v>70.7</v>
      </c>
      <c r="M21" s="118">
        <v>50.6</v>
      </c>
      <c r="N21" s="118">
        <v>28.6</v>
      </c>
      <c r="O21" s="118">
        <v>17.2</v>
      </c>
      <c r="P21" s="118">
        <v>9.8000000000000007</v>
      </c>
    </row>
    <row r="22" spans="1:16" s="15" customFormat="1" ht="12.75" customHeight="1" x14ac:dyDescent="0.2">
      <c r="A22" s="39" t="s">
        <v>127</v>
      </c>
      <c r="B22" s="39"/>
      <c r="C22" s="1">
        <v>-0.2</v>
      </c>
      <c r="D22" s="33">
        <v>0</v>
      </c>
      <c r="E22" s="1">
        <v>-0.2</v>
      </c>
      <c r="F22" s="1">
        <v>0</v>
      </c>
      <c r="G22" s="1">
        <v>0</v>
      </c>
      <c r="I22" s="39" t="s">
        <v>127</v>
      </c>
      <c r="J22" s="39"/>
      <c r="L22" s="33">
        <v>-3.5</v>
      </c>
      <c r="M22" s="33">
        <v>-0.8</v>
      </c>
      <c r="N22" s="33">
        <v>-0.8</v>
      </c>
      <c r="O22" s="33">
        <v>-0.7</v>
      </c>
      <c r="P22" s="33">
        <v>0</v>
      </c>
    </row>
    <row r="23" spans="1:16" s="15" customFormat="1" ht="12.75" customHeight="1" x14ac:dyDescent="0.2">
      <c r="A23" s="39" t="s">
        <v>112</v>
      </c>
      <c r="B23" s="39"/>
      <c r="C23" s="33">
        <f>Property!G23</f>
        <v>20.7</v>
      </c>
      <c r="D23" s="33">
        <v>6.6</v>
      </c>
      <c r="E23" s="33">
        <v>18.100000000000001</v>
      </c>
      <c r="F23" s="33">
        <v>14.3</v>
      </c>
      <c r="G23" s="33">
        <v>7.2</v>
      </c>
      <c r="I23" s="39" t="s">
        <v>112</v>
      </c>
      <c r="J23" s="39"/>
      <c r="L23" s="33">
        <f>Energy!G23</f>
        <v>6.7</v>
      </c>
      <c r="M23" s="33">
        <v>20.7</v>
      </c>
      <c r="N23" s="33">
        <v>22.8</v>
      </c>
      <c r="O23" s="33">
        <v>12.1</v>
      </c>
      <c r="P23" s="33">
        <v>7.4</v>
      </c>
    </row>
    <row r="24" spans="1:16" s="15" customFormat="1" ht="12.75" customHeight="1" x14ac:dyDescent="0.2">
      <c r="A24" s="39" t="s">
        <v>139</v>
      </c>
      <c r="B24" s="39"/>
      <c r="C24" s="33">
        <v>-0.1</v>
      </c>
      <c r="D24" s="33">
        <v>0.4</v>
      </c>
      <c r="E24" s="33">
        <v>0</v>
      </c>
      <c r="F24" s="33">
        <v>0</v>
      </c>
      <c r="G24" s="33">
        <v>0</v>
      </c>
      <c r="I24" s="39" t="s">
        <v>139</v>
      </c>
      <c r="J24" s="39"/>
      <c r="L24" s="33">
        <v>-0.1</v>
      </c>
      <c r="M24" s="33">
        <v>0.2</v>
      </c>
      <c r="N24" s="33">
        <v>0</v>
      </c>
      <c r="O24" s="33">
        <v>0</v>
      </c>
      <c r="P24" s="33">
        <v>0</v>
      </c>
    </row>
    <row r="25" spans="1:16" s="15" customFormat="1" ht="17.25" customHeight="1" thickBot="1" x14ac:dyDescent="0.25">
      <c r="A25" s="39" t="s">
        <v>110</v>
      </c>
      <c r="B25" s="39"/>
      <c r="C25" s="119">
        <f>SUM(C21:C24)</f>
        <v>72.8</v>
      </c>
      <c r="D25" s="119">
        <v>52.4</v>
      </c>
      <c r="E25" s="119">
        <v>45.4</v>
      </c>
      <c r="F25" s="119">
        <v>27.5</v>
      </c>
      <c r="G25" s="119">
        <v>13.2</v>
      </c>
      <c r="I25" s="39" t="s">
        <v>110</v>
      </c>
      <c r="J25" s="39"/>
      <c r="L25" s="119">
        <f>SUM(L21:L24)</f>
        <v>73.8</v>
      </c>
      <c r="M25" s="119">
        <v>70.7</v>
      </c>
      <c r="N25" s="119">
        <v>50.6</v>
      </c>
      <c r="O25" s="119">
        <v>28.6</v>
      </c>
      <c r="P25" s="119">
        <v>17.2</v>
      </c>
    </row>
    <row r="26" spans="1:16" s="15" customFormat="1" ht="6.75" customHeight="1" x14ac:dyDescent="0.2">
      <c r="A26" s="39"/>
      <c r="B26" s="39"/>
      <c r="C26" s="33"/>
      <c r="D26" s="33"/>
      <c r="E26" s="33"/>
      <c r="F26" s="33"/>
      <c r="G26" s="33"/>
      <c r="I26" s="39"/>
      <c r="J26" s="39"/>
      <c r="L26" s="33"/>
      <c r="M26" s="33"/>
      <c r="N26" s="33"/>
      <c r="O26" s="33"/>
      <c r="P26" s="33"/>
    </row>
    <row r="27" spans="1:16" s="15" customFormat="1" x14ac:dyDescent="0.2">
      <c r="A27" s="39" t="s">
        <v>26</v>
      </c>
      <c r="B27" s="39"/>
      <c r="C27" s="118">
        <f>Property!G19</f>
        <v>54.5</v>
      </c>
      <c r="D27" s="118">
        <v>68.099999999999994</v>
      </c>
      <c r="E27" s="118">
        <v>66.2</v>
      </c>
      <c r="F27" s="118">
        <v>57.3</v>
      </c>
      <c r="G27" s="118">
        <v>40.5</v>
      </c>
      <c r="I27" s="39" t="s">
        <v>26</v>
      </c>
      <c r="J27" s="39"/>
      <c r="L27" s="118">
        <f>Energy!G19</f>
        <v>40</v>
      </c>
      <c r="M27" s="118">
        <v>51</v>
      </c>
      <c r="N27" s="118">
        <v>51.6</v>
      </c>
      <c r="O27" s="118">
        <v>52.1</v>
      </c>
      <c r="P27" s="118">
        <v>45</v>
      </c>
    </row>
    <row r="28" spans="1:16" ht="6.75" customHeight="1" x14ac:dyDescent="0.2">
      <c r="A28" s="39"/>
      <c r="B28" s="39"/>
      <c r="C28" s="39"/>
      <c r="D28" s="39"/>
      <c r="E28" s="39"/>
      <c r="F28" s="39"/>
      <c r="G28" s="39"/>
      <c r="I28" s="39"/>
      <c r="J28" s="39"/>
      <c r="L28" s="39"/>
      <c r="M28" s="39"/>
      <c r="N28" s="39"/>
      <c r="O28" s="39"/>
      <c r="P28" s="39"/>
    </row>
    <row r="29" spans="1:16" x14ac:dyDescent="0.2">
      <c r="A29" s="39" t="s">
        <v>129</v>
      </c>
      <c r="B29" s="39"/>
      <c r="C29" s="66">
        <f>(C23)/C27</f>
        <v>0.38</v>
      </c>
      <c r="D29" s="66">
        <v>9.7000000000000003E-2</v>
      </c>
      <c r="E29" s="66">
        <v>0.27300000000000002</v>
      </c>
      <c r="F29" s="66">
        <v>0.25</v>
      </c>
      <c r="G29" s="66">
        <v>0.17799999999999999</v>
      </c>
      <c r="I29" s="39" t="s">
        <v>129</v>
      </c>
      <c r="J29" s="39"/>
      <c r="L29" s="66">
        <f>(L23)/L27</f>
        <v>0.16800000000000001</v>
      </c>
      <c r="M29" s="66">
        <v>0.40600000000000003</v>
      </c>
      <c r="N29" s="66">
        <v>0.442</v>
      </c>
      <c r="O29" s="66">
        <v>0.23200000000000001</v>
      </c>
      <c r="P29" s="66">
        <v>0.16400000000000001</v>
      </c>
    </row>
    <row r="30" spans="1:16" x14ac:dyDescent="0.2">
      <c r="A30" s="39"/>
      <c r="B30" s="39"/>
      <c r="C30" s="66"/>
      <c r="E30" s="66"/>
      <c r="F30" s="66"/>
      <c r="G30" s="66"/>
      <c r="I30" s="39"/>
      <c r="J30" s="39"/>
      <c r="L30" s="66"/>
      <c r="N30" s="66"/>
      <c r="O30" s="66"/>
      <c r="P30" s="66"/>
    </row>
    <row r="31" spans="1:16" x14ac:dyDescent="0.2">
      <c r="A31" s="39"/>
      <c r="B31" s="39"/>
      <c r="C31" s="39"/>
      <c r="E31" s="39"/>
      <c r="F31" s="39"/>
      <c r="G31" s="39"/>
      <c r="I31" s="39"/>
      <c r="J31" s="39"/>
      <c r="L31" s="67"/>
      <c r="N31" s="67"/>
      <c r="O31" s="67"/>
      <c r="P31" s="67"/>
    </row>
    <row r="32" spans="1:16" x14ac:dyDescent="0.2">
      <c r="A32" s="39"/>
      <c r="B32" s="39"/>
      <c r="C32" s="120" t="s">
        <v>79</v>
      </c>
      <c r="D32" s="120" t="s">
        <v>122</v>
      </c>
      <c r="E32" s="120" t="s">
        <v>121</v>
      </c>
      <c r="F32" s="120" t="s">
        <v>120</v>
      </c>
      <c r="G32" s="120" t="s">
        <v>79</v>
      </c>
      <c r="I32" s="39"/>
      <c r="J32" s="39"/>
      <c r="L32" s="120" t="s">
        <v>79</v>
      </c>
      <c r="M32" s="120" t="s">
        <v>122</v>
      </c>
      <c r="N32" s="120" t="s">
        <v>121</v>
      </c>
      <c r="O32" s="120" t="s">
        <v>120</v>
      </c>
      <c r="P32" s="120" t="s">
        <v>79</v>
      </c>
    </row>
    <row r="33" spans="1:17" x14ac:dyDescent="0.2">
      <c r="A33" s="81" t="s">
        <v>50</v>
      </c>
      <c r="B33" s="81"/>
      <c r="C33" s="65">
        <v>2007</v>
      </c>
      <c r="D33" s="65">
        <v>2007</v>
      </c>
      <c r="E33" s="65">
        <v>2007</v>
      </c>
      <c r="F33" s="65">
        <v>2007</v>
      </c>
      <c r="G33" s="65">
        <v>2006</v>
      </c>
      <c r="I33" s="81" t="s">
        <v>51</v>
      </c>
      <c r="J33" s="81"/>
      <c r="L33" s="65">
        <v>2007</v>
      </c>
      <c r="M33" s="65">
        <v>2007</v>
      </c>
      <c r="N33" s="65">
        <v>2007</v>
      </c>
      <c r="O33" s="65">
        <v>2007</v>
      </c>
      <c r="P33" s="65">
        <v>2006</v>
      </c>
    </row>
    <row r="34" spans="1:17" ht="6.75" customHeight="1" x14ac:dyDescent="0.2">
      <c r="A34" s="39"/>
      <c r="B34" s="39"/>
      <c r="C34" s="33"/>
      <c r="D34" s="33"/>
      <c r="E34" s="33"/>
      <c r="F34" s="33"/>
      <c r="G34" s="33"/>
      <c r="I34" s="39"/>
      <c r="J34" s="39"/>
      <c r="L34" s="33"/>
      <c r="N34" s="33"/>
      <c r="O34" s="33"/>
      <c r="P34" s="33"/>
    </row>
    <row r="35" spans="1:17" s="15" customFormat="1" x14ac:dyDescent="0.2">
      <c r="A35" s="39" t="s">
        <v>111</v>
      </c>
      <c r="B35" s="39"/>
      <c r="C35" s="118">
        <f>D39</f>
        <v>31.8</v>
      </c>
      <c r="D35" s="118">
        <v>23.8</v>
      </c>
      <c r="E35" s="118">
        <v>13.7</v>
      </c>
      <c r="F35" s="118">
        <v>8.6999999999999993</v>
      </c>
      <c r="G35" s="118">
        <v>4.5</v>
      </c>
      <c r="I35" s="39" t="s">
        <v>111</v>
      </c>
      <c r="J35" s="39"/>
      <c r="L35" s="129">
        <f>M39</f>
        <v>2.2999999999999998</v>
      </c>
      <c r="M35" s="129">
        <v>1.4</v>
      </c>
      <c r="N35" s="129">
        <v>0.3</v>
      </c>
      <c r="O35" s="121">
        <v>0</v>
      </c>
      <c r="P35" s="121">
        <v>0</v>
      </c>
    </row>
    <row r="36" spans="1:17" s="15" customFormat="1" x14ac:dyDescent="0.2">
      <c r="A36" s="39" t="s">
        <v>127</v>
      </c>
      <c r="B36" s="39"/>
      <c r="C36" s="1">
        <v>-2.1</v>
      </c>
      <c r="D36" s="33">
        <v>-1.1000000000000001</v>
      </c>
      <c r="E36" s="33">
        <v>-0.2</v>
      </c>
      <c r="F36" s="33">
        <v>-0.3</v>
      </c>
      <c r="G36" s="33">
        <v>0</v>
      </c>
      <c r="I36" s="39" t="s">
        <v>127</v>
      </c>
      <c r="J36" s="39"/>
      <c r="L36" s="33">
        <v>0</v>
      </c>
      <c r="M36" s="33">
        <v>0</v>
      </c>
      <c r="N36" s="33">
        <v>0</v>
      </c>
      <c r="O36" s="33">
        <v>0</v>
      </c>
      <c r="P36" s="33">
        <v>0</v>
      </c>
    </row>
    <row r="37" spans="1:17" s="15" customFormat="1" x14ac:dyDescent="0.2">
      <c r="A37" s="39" t="s">
        <v>112</v>
      </c>
      <c r="B37" s="39"/>
      <c r="C37" s="33">
        <f>Marine!G23</f>
        <v>0.9</v>
      </c>
      <c r="D37" s="33">
        <v>8.9</v>
      </c>
      <c r="E37" s="33">
        <v>10.3</v>
      </c>
      <c r="F37" s="33">
        <v>5.3</v>
      </c>
      <c r="G37" s="33">
        <v>4.2</v>
      </c>
      <c r="I37" s="39" t="s">
        <v>112</v>
      </c>
      <c r="J37" s="39"/>
      <c r="L37" s="147">
        <f>Aviation!G23</f>
        <v>14.3</v>
      </c>
      <c r="M37" s="147">
        <v>0.9</v>
      </c>
      <c r="N37" s="147">
        <v>1.1000000000000001</v>
      </c>
      <c r="O37" s="147">
        <v>0.3</v>
      </c>
      <c r="P37" s="147">
        <v>0</v>
      </c>
    </row>
    <row r="38" spans="1:17" s="15" customFormat="1" x14ac:dyDescent="0.2">
      <c r="A38" s="39" t="s">
        <v>139</v>
      </c>
      <c r="B38" s="39"/>
      <c r="C38" s="33">
        <v>-0.1</v>
      </c>
      <c r="D38" s="33">
        <v>0.2</v>
      </c>
      <c r="E38" s="33">
        <v>0</v>
      </c>
      <c r="F38" s="33">
        <v>0</v>
      </c>
      <c r="G38" s="33">
        <v>0</v>
      </c>
      <c r="I38" s="39" t="s">
        <v>139</v>
      </c>
      <c r="J38" s="39"/>
      <c r="L38" s="147">
        <v>-0.1</v>
      </c>
      <c r="M38" s="147">
        <v>0</v>
      </c>
      <c r="N38" s="33">
        <v>0</v>
      </c>
      <c r="O38" s="33">
        <v>0</v>
      </c>
      <c r="P38" s="33">
        <v>0</v>
      </c>
    </row>
    <row r="39" spans="1:17" s="15" customFormat="1" ht="17.25" customHeight="1" thickBot="1" x14ac:dyDescent="0.25">
      <c r="A39" s="39" t="s">
        <v>110</v>
      </c>
      <c r="B39" s="39"/>
      <c r="C39" s="119">
        <f>SUM(C35:C38)</f>
        <v>30.5</v>
      </c>
      <c r="D39" s="119">
        <v>31.8</v>
      </c>
      <c r="E39" s="119">
        <v>23.8</v>
      </c>
      <c r="F39" s="119">
        <v>13.7</v>
      </c>
      <c r="G39" s="119">
        <v>8.6999999999999993</v>
      </c>
      <c r="I39" s="39" t="s">
        <v>110</v>
      </c>
      <c r="J39" s="39"/>
      <c r="L39" s="128">
        <f>SUM(L35:L38)</f>
        <v>16.5</v>
      </c>
      <c r="M39" s="128">
        <f>SUM(M35:M37)</f>
        <v>2.2999999999999998</v>
      </c>
      <c r="N39" s="128">
        <v>1.4</v>
      </c>
      <c r="O39" s="128">
        <v>0.3</v>
      </c>
      <c r="P39" s="122">
        <v>0</v>
      </c>
    </row>
    <row r="40" spans="1:17" s="15" customFormat="1" ht="6.75" customHeight="1" x14ac:dyDescent="0.2">
      <c r="A40" s="39"/>
      <c r="B40" s="39"/>
      <c r="C40" s="33"/>
      <c r="D40" s="33"/>
      <c r="E40" s="33"/>
      <c r="F40" s="33"/>
      <c r="G40" s="33"/>
      <c r="I40" s="39"/>
      <c r="J40" s="39"/>
      <c r="L40" s="33"/>
      <c r="M40" s="33"/>
      <c r="N40" s="33"/>
      <c r="O40" s="33"/>
      <c r="P40" s="33"/>
    </row>
    <row r="41" spans="1:17" s="15" customFormat="1" ht="12.75" customHeight="1" x14ac:dyDescent="0.2">
      <c r="A41" s="39" t="s">
        <v>26</v>
      </c>
      <c r="B41" s="39"/>
      <c r="C41" s="118">
        <f>Marine!G19</f>
        <v>15.5</v>
      </c>
      <c r="D41" s="118">
        <v>19.5</v>
      </c>
      <c r="E41" s="118">
        <v>16.8</v>
      </c>
      <c r="F41" s="118">
        <v>14.9</v>
      </c>
      <c r="G41" s="118">
        <v>10.5</v>
      </c>
      <c r="I41" s="39" t="s">
        <v>26</v>
      </c>
      <c r="J41" s="39"/>
      <c r="L41" s="118">
        <f>Aviation!G19</f>
        <v>14.3</v>
      </c>
      <c r="M41" s="118">
        <v>21.9</v>
      </c>
      <c r="N41" s="118">
        <v>17.3</v>
      </c>
      <c r="O41" s="118">
        <v>15.9</v>
      </c>
      <c r="P41" s="118">
        <v>3</v>
      </c>
    </row>
    <row r="42" spans="1:17" s="15" customFormat="1" ht="6.75" customHeight="1" x14ac:dyDescent="0.2">
      <c r="A42" s="39"/>
      <c r="B42" s="39"/>
      <c r="C42" s="39"/>
      <c r="D42" s="39"/>
      <c r="E42" s="39"/>
      <c r="F42" s="39"/>
      <c r="G42" s="39"/>
      <c r="I42" s="39"/>
      <c r="J42" s="39"/>
      <c r="L42" s="39"/>
      <c r="M42" s="33"/>
      <c r="N42" s="39"/>
      <c r="O42" s="39"/>
      <c r="P42" s="39"/>
    </row>
    <row r="43" spans="1:17" ht="12.75" customHeight="1" x14ac:dyDescent="0.2">
      <c r="A43" s="39" t="s">
        <v>129</v>
      </c>
      <c r="B43" s="39"/>
      <c r="C43" s="66">
        <f>(C37)/C41</f>
        <v>5.8000000000000003E-2</v>
      </c>
      <c r="D43" s="66">
        <v>0.45600000000000002</v>
      </c>
      <c r="E43" s="66">
        <v>0.61299999999999999</v>
      </c>
      <c r="F43" s="66">
        <v>0.35599999999999998</v>
      </c>
      <c r="G43" s="66">
        <v>0.4</v>
      </c>
      <c r="I43" s="39" t="s">
        <v>129</v>
      </c>
      <c r="J43" s="39"/>
      <c r="L43" s="66">
        <f>(L37)/L41</f>
        <v>1</v>
      </c>
      <c r="M43" s="66">
        <f>(M37)/M41</f>
        <v>4.1000000000000002E-2</v>
      </c>
      <c r="N43" s="66">
        <v>6.4000000000000001E-2</v>
      </c>
      <c r="O43" s="66">
        <v>1.9E-2</v>
      </c>
      <c r="P43" s="33">
        <v>0</v>
      </c>
    </row>
    <row r="44" spans="1:17" ht="12.75" customHeight="1" x14ac:dyDescent="0.2">
      <c r="A44" s="39"/>
      <c r="B44" s="39"/>
      <c r="C44" s="39"/>
      <c r="D44" s="66"/>
      <c r="E44" s="66"/>
      <c r="F44" s="80"/>
      <c r="G44" s="66"/>
      <c r="I44" s="39"/>
      <c r="J44" s="39"/>
      <c r="K44" s="41"/>
      <c r="L44" s="41"/>
      <c r="M44" s="41"/>
      <c r="N44" s="41"/>
      <c r="Q44" s="39"/>
    </row>
    <row r="45" spans="1:17" x14ac:dyDescent="0.2">
      <c r="A45" s="39"/>
      <c r="B45" s="39"/>
      <c r="F45" s="39"/>
      <c r="G45" s="39"/>
      <c r="I45" s="39"/>
      <c r="J45" s="39"/>
      <c r="K45" s="39"/>
      <c r="L45" s="39"/>
      <c r="M45" s="39"/>
      <c r="N45" s="39"/>
      <c r="Q45" s="39"/>
    </row>
    <row r="46" spans="1:17" ht="14.25" customHeight="1" x14ac:dyDescent="0.2">
      <c r="A46" s="68"/>
      <c r="B46" s="68"/>
      <c r="C46" s="10" t="s">
        <v>143</v>
      </c>
      <c r="F46" s="39"/>
      <c r="G46" s="39"/>
      <c r="H46" s="39"/>
      <c r="I46" s="39"/>
      <c r="K46" s="39"/>
      <c r="L46" s="39"/>
      <c r="M46" s="39"/>
      <c r="N46" s="39"/>
      <c r="O46" s="39"/>
      <c r="P46" s="39"/>
      <c r="Q46" s="39"/>
    </row>
    <row r="47" spans="1:17" x14ac:dyDescent="0.2">
      <c r="F47" s="5"/>
      <c r="G47" s="4"/>
      <c r="H47" s="2"/>
      <c r="I47" s="1"/>
      <c r="M47" s="39"/>
      <c r="N47" s="39"/>
      <c r="O47" s="39"/>
      <c r="P47" s="39"/>
      <c r="Q47" s="39"/>
    </row>
    <row r="48" spans="1:17" x14ac:dyDescent="0.2">
      <c r="E48" s="30" t="s">
        <v>1</v>
      </c>
      <c r="J48" s="39"/>
    </row>
    <row r="49" spans="3:10" x14ac:dyDescent="0.2">
      <c r="C49" s="10" t="s">
        <v>140</v>
      </c>
      <c r="E49" s="148">
        <f>C6+C23+L23+L37+C37</f>
        <v>199.8</v>
      </c>
      <c r="J49" s="39"/>
    </row>
    <row r="50" spans="3:10" x14ac:dyDescent="0.2">
      <c r="C50" s="10" t="s">
        <v>142</v>
      </c>
      <c r="E50" s="148">
        <f>C38+C24+L24+L38</f>
        <v>-0.4</v>
      </c>
    </row>
    <row r="51" spans="3:10" x14ac:dyDescent="0.2">
      <c r="C51" s="10" t="s">
        <v>141</v>
      </c>
      <c r="E51" s="148">
        <f>C36+L22</f>
        <v>-5.6</v>
      </c>
    </row>
    <row r="52" spans="3:10" x14ac:dyDescent="0.2">
      <c r="E52" s="30"/>
    </row>
    <row r="53" spans="3:10" ht="13.5" thickBot="1" x14ac:dyDescent="0.25">
      <c r="E53" s="149">
        <f>SUM(E49:E52)</f>
        <v>193.8</v>
      </c>
    </row>
    <row r="54" spans="3:10" ht="13.5" thickTop="1" x14ac:dyDescent="0.2"/>
  </sheetData>
  <mergeCells count="41">
    <mergeCell ref="F14:G14"/>
    <mergeCell ref="F4:G4"/>
    <mergeCell ref="F6:G6"/>
    <mergeCell ref="F7:G7"/>
    <mergeCell ref="F8:G8"/>
    <mergeCell ref="F9:G9"/>
    <mergeCell ref="F12:G12"/>
    <mergeCell ref="F10:G10"/>
    <mergeCell ref="A2:P2"/>
    <mergeCell ref="I4:J4"/>
    <mergeCell ref="I6:J6"/>
    <mergeCell ref="O6:P6"/>
    <mergeCell ref="O4:P4"/>
    <mergeCell ref="L4:M4"/>
    <mergeCell ref="L6:M6"/>
    <mergeCell ref="I7:J7"/>
    <mergeCell ref="I8:J8"/>
    <mergeCell ref="I10:J10"/>
    <mergeCell ref="L8:M8"/>
    <mergeCell ref="O8:P8"/>
    <mergeCell ref="I9:J9"/>
    <mergeCell ref="L9:M9"/>
    <mergeCell ref="O7:P7"/>
    <mergeCell ref="L7:M7"/>
    <mergeCell ref="C12:D12"/>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O10:P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85" workbookViewId="0"/>
  </sheetViews>
  <sheetFormatPr defaultRowHeight="12.75" x14ac:dyDescent="0.2"/>
  <cols>
    <col min="1" max="2" width="9.140625" style="760"/>
    <col min="3" max="3" width="2.85546875" style="760" customWidth="1"/>
    <col min="4" max="16384" width="9.140625" style="760"/>
  </cols>
  <sheetData>
    <row r="1" spans="3:20" x14ac:dyDescent="0.2">
      <c r="T1" s="998"/>
    </row>
    <row r="9" spans="3:20" ht="30" customHeight="1" x14ac:dyDescent="0.4">
      <c r="C9" s="759"/>
    </row>
    <row r="10" spans="3:20" ht="16.5" customHeight="1" x14ac:dyDescent="0.2"/>
    <row r="12" spans="3:20" ht="26.25" x14ac:dyDescent="0.4">
      <c r="C12" s="761"/>
      <c r="D12" s="762"/>
      <c r="F12" s="762"/>
      <c r="G12" s="762"/>
      <c r="H12" s="762"/>
      <c r="I12" s="762"/>
      <c r="J12" s="762"/>
      <c r="K12" s="762"/>
    </row>
    <row r="13" spans="3:20" ht="16.5" customHeight="1" x14ac:dyDescent="0.2">
      <c r="H13" s="763"/>
      <c r="I13" s="763"/>
    </row>
    <row r="14" spans="3:20" x14ac:dyDescent="0.2">
      <c r="H14" s="763"/>
      <c r="I14" s="763"/>
    </row>
    <row r="15" spans="3:20" ht="20.25" x14ac:dyDescent="0.3">
      <c r="C15" s="764"/>
      <c r="D15" s="765"/>
      <c r="F15" s="765"/>
      <c r="G15" s="765"/>
      <c r="H15" s="765"/>
      <c r="I15" s="765"/>
      <c r="J15" s="765"/>
      <c r="K15" s="765"/>
    </row>
    <row r="16" spans="3:20" x14ac:dyDescent="0.2">
      <c r="H16" s="763"/>
      <c r="I16" s="763"/>
    </row>
    <row r="17" spans="3:11" x14ac:dyDescent="0.2">
      <c r="H17" s="763"/>
      <c r="I17" s="763"/>
    </row>
    <row r="18" spans="3:11" x14ac:dyDescent="0.2">
      <c r="H18" s="763"/>
      <c r="I18" s="763"/>
    </row>
    <row r="19" spans="3:11" x14ac:dyDescent="0.2">
      <c r="H19" s="763"/>
      <c r="I19" s="763"/>
    </row>
    <row r="20" spans="3:11" x14ac:dyDescent="0.2">
      <c r="H20" s="763"/>
      <c r="I20" s="763"/>
    </row>
    <row r="21" spans="3:11" x14ac:dyDescent="0.2">
      <c r="H21" s="763"/>
      <c r="I21" s="763"/>
    </row>
    <row r="22" spans="3:11" x14ac:dyDescent="0.2">
      <c r="H22" s="763"/>
      <c r="I22" s="763"/>
    </row>
    <row r="23" spans="3:11" x14ac:dyDescent="0.2">
      <c r="H23" s="763"/>
      <c r="I23" s="763"/>
    </row>
    <row r="24" spans="3:11" x14ac:dyDescent="0.2">
      <c r="H24" s="763"/>
      <c r="I24" s="763"/>
    </row>
    <row r="25" spans="3:11" x14ac:dyDescent="0.2">
      <c r="H25" s="763"/>
      <c r="I25" s="763"/>
    </row>
    <row r="26" spans="3:11" x14ac:dyDescent="0.2">
      <c r="C26" s="766"/>
      <c r="F26" s="767"/>
      <c r="G26" s="767"/>
      <c r="H26" s="767"/>
      <c r="I26" s="767"/>
      <c r="J26" s="767"/>
    </row>
    <row r="27" spans="3:11" x14ac:dyDescent="0.2">
      <c r="C27" s="766"/>
      <c r="D27" s="768"/>
      <c r="F27" s="767"/>
      <c r="G27" s="767"/>
      <c r="H27" s="767"/>
      <c r="I27" s="767"/>
      <c r="J27" s="767"/>
    </row>
    <row r="28" spans="3:11" x14ac:dyDescent="0.2">
      <c r="C28" s="766"/>
      <c r="D28" s="769"/>
      <c r="F28" s="767"/>
      <c r="G28" s="767"/>
      <c r="H28" s="767"/>
      <c r="I28" s="767"/>
      <c r="J28" s="767"/>
    </row>
    <row r="30" spans="3:11" x14ac:dyDescent="0.2">
      <c r="C30" s="770"/>
      <c r="D30" s="770"/>
      <c r="E30" s="770"/>
      <c r="F30" s="770"/>
      <c r="G30" s="770"/>
      <c r="H30" s="770"/>
      <c r="I30" s="770"/>
      <c r="J30" s="770"/>
      <c r="K30" s="770"/>
    </row>
    <row r="31" spans="3:11" x14ac:dyDescent="0.2">
      <c r="C31" s="770"/>
      <c r="D31" s="770"/>
      <c r="E31" s="770"/>
      <c r="F31" s="770"/>
      <c r="G31" s="770"/>
      <c r="H31" s="770"/>
      <c r="I31" s="770"/>
      <c r="J31" s="770"/>
      <c r="K31" s="770"/>
    </row>
  </sheetData>
  <pageMargins left="0.31" right="0.24" top="0.47" bottom="0" header="0" footer="0"/>
  <pageSetup scale="96" orientation="landscape"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62"/>
  <sheetViews>
    <sheetView zoomScale="80" zoomScaleNormal="80" zoomScaleSheetLayoutView="80" workbookViewId="0">
      <selection activeCell="A70" sqref="A70"/>
    </sheetView>
  </sheetViews>
  <sheetFormatPr defaultRowHeight="12.75" x14ac:dyDescent="0.2"/>
  <cols>
    <col min="1" max="1" width="4.28515625" style="2" customWidth="1"/>
    <col min="2" max="2" width="60.7109375" style="2" customWidth="1"/>
    <col min="3" max="3" width="3.28515625" style="2" customWidth="1"/>
    <col min="4" max="4" width="18.140625" style="2" customWidth="1"/>
    <col min="5" max="5" width="3" style="2" customWidth="1"/>
    <col min="6" max="6" width="3.28515625" style="2" customWidth="1"/>
    <col min="7" max="7" width="18.140625" style="2" customWidth="1"/>
    <col min="8" max="8" width="3" style="2" customWidth="1"/>
    <col min="9" max="9" width="3.28515625" style="2" customWidth="1"/>
    <col min="10" max="10" width="18.28515625" style="2" customWidth="1"/>
    <col min="11" max="11" width="3" style="2" customWidth="1"/>
    <col min="12" max="12" width="3.28515625" style="2" customWidth="1"/>
    <col min="13" max="13" width="18.28515625" style="2" customWidth="1"/>
    <col min="14" max="14" width="3" style="2" customWidth="1"/>
    <col min="15" max="15" width="3.28515625" style="2" customWidth="1"/>
    <col min="16" max="16" width="18.140625" style="2" customWidth="1"/>
    <col min="17" max="16384" width="9.140625" style="2"/>
  </cols>
  <sheetData>
    <row r="1" spans="2:16" ht="15.75" x14ac:dyDescent="0.25">
      <c r="B1" s="1063" t="s">
        <v>325</v>
      </c>
      <c r="C1" s="1063"/>
      <c r="D1" s="1063"/>
      <c r="E1" s="1063"/>
      <c r="F1" s="1063"/>
      <c r="G1" s="1063"/>
      <c r="H1" s="1063"/>
      <c r="I1" s="1063"/>
      <c r="J1" s="1063"/>
      <c r="K1" s="1063"/>
      <c r="L1" s="1063"/>
      <c r="M1" s="1063"/>
      <c r="N1" s="1063"/>
      <c r="O1" s="1063"/>
      <c r="P1" s="1063"/>
    </row>
    <row r="2" spans="2:16" ht="15.75" x14ac:dyDescent="0.25">
      <c r="B2" s="1063" t="s">
        <v>47</v>
      </c>
      <c r="C2" s="1063"/>
      <c r="D2" s="1063"/>
      <c r="E2" s="1063"/>
      <c r="F2" s="1063"/>
      <c r="G2" s="1063"/>
      <c r="H2" s="1063"/>
      <c r="I2" s="1063"/>
      <c r="J2" s="1063"/>
      <c r="K2" s="1063"/>
      <c r="L2" s="1063"/>
      <c r="M2" s="1063"/>
      <c r="N2" s="1063"/>
      <c r="O2" s="1063"/>
      <c r="P2" s="1063"/>
    </row>
    <row r="3" spans="2:16" s="3" customFormat="1" ht="12.75" customHeight="1" x14ac:dyDescent="0.25">
      <c r="C3" s="539"/>
      <c r="D3" s="539"/>
      <c r="E3" s="539"/>
      <c r="F3" s="539"/>
      <c r="G3" s="539"/>
      <c r="H3" s="539"/>
      <c r="I3" s="539"/>
      <c r="J3" s="539"/>
      <c r="K3" s="539"/>
      <c r="L3" s="539"/>
      <c r="M3" s="539"/>
      <c r="N3" s="539"/>
      <c r="O3" s="539"/>
      <c r="P3" s="539"/>
    </row>
    <row r="4" spans="2:16" s="3" customFormat="1" ht="17.25" x14ac:dyDescent="0.25">
      <c r="B4" s="247"/>
      <c r="C4" s="540"/>
      <c r="D4" s="562" t="s">
        <v>540</v>
      </c>
      <c r="E4" s="539"/>
      <c r="F4" s="540"/>
      <c r="G4" s="562" t="s">
        <v>504</v>
      </c>
      <c r="H4" s="539"/>
      <c r="I4" s="540"/>
      <c r="J4" s="562" t="s">
        <v>475</v>
      </c>
      <c r="K4" s="539"/>
      <c r="L4" s="540"/>
      <c r="M4" s="562" t="s">
        <v>443</v>
      </c>
      <c r="N4" s="539"/>
      <c r="O4" s="540"/>
      <c r="P4" s="562" t="s">
        <v>505</v>
      </c>
    </row>
    <row r="5" spans="2:16" s="3" customFormat="1" ht="15" x14ac:dyDescent="0.25">
      <c r="B5" s="247"/>
      <c r="C5" s="539"/>
      <c r="D5" s="539"/>
      <c r="E5" s="539"/>
      <c r="F5" s="539"/>
      <c r="G5" s="539"/>
      <c r="H5" s="539"/>
      <c r="I5" s="539"/>
      <c r="J5" s="539"/>
      <c r="K5" s="539"/>
      <c r="L5" s="539"/>
      <c r="M5" s="539"/>
      <c r="N5" s="539"/>
      <c r="O5" s="539"/>
      <c r="P5" s="539"/>
    </row>
    <row r="6" spans="2:16" ht="15" x14ac:dyDescent="0.25">
      <c r="B6" s="261" t="s">
        <v>80</v>
      </c>
      <c r="C6" s="542"/>
      <c r="D6" s="542"/>
      <c r="E6" s="541"/>
      <c r="F6" s="542"/>
      <c r="G6" s="542"/>
      <c r="H6" s="803"/>
      <c r="I6" s="542"/>
      <c r="J6" s="542"/>
      <c r="K6" s="890"/>
      <c r="L6" s="542"/>
      <c r="M6" s="542"/>
      <c r="N6" s="890"/>
      <c r="O6" s="542"/>
      <c r="P6" s="542"/>
    </row>
    <row r="7" spans="2:16" ht="14.25" x14ac:dyDescent="0.2">
      <c r="B7" s="249" t="s">
        <v>81</v>
      </c>
      <c r="C7" s="542" t="s">
        <v>1</v>
      </c>
      <c r="D7" s="589">
        <v>303.5</v>
      </c>
      <c r="E7" s="541"/>
      <c r="F7" s="542" t="s">
        <v>1</v>
      </c>
      <c r="G7" s="783">
        <v>364.5</v>
      </c>
      <c r="H7" s="803"/>
      <c r="I7" s="542" t="s">
        <v>1</v>
      </c>
      <c r="J7" s="783">
        <v>345.4</v>
      </c>
      <c r="K7" s="890"/>
      <c r="L7" s="542" t="s">
        <v>1</v>
      </c>
      <c r="M7" s="783">
        <v>532.4</v>
      </c>
      <c r="N7" s="890"/>
      <c r="O7" s="542" t="s">
        <v>1</v>
      </c>
      <c r="P7" s="783">
        <v>403</v>
      </c>
    </row>
    <row r="8" spans="2:16" ht="14.25" x14ac:dyDescent="0.2">
      <c r="B8" s="249" t="s">
        <v>82</v>
      </c>
      <c r="C8" s="542"/>
      <c r="D8" s="589">
        <v>7.7</v>
      </c>
      <c r="E8" s="541"/>
      <c r="F8" s="542"/>
      <c r="G8" s="783">
        <v>7.6</v>
      </c>
      <c r="H8" s="803"/>
      <c r="I8" s="542"/>
      <c r="J8" s="783">
        <v>8.5</v>
      </c>
      <c r="K8" s="890"/>
      <c r="L8" s="542"/>
      <c r="M8" s="783">
        <v>8</v>
      </c>
      <c r="N8" s="890"/>
      <c r="O8" s="542"/>
      <c r="P8" s="783">
        <v>8.9</v>
      </c>
    </row>
    <row r="9" spans="2:16" ht="14.25" x14ac:dyDescent="0.2">
      <c r="B9" s="249" t="s">
        <v>83</v>
      </c>
      <c r="C9" s="542"/>
      <c r="D9" s="589"/>
      <c r="E9" s="541"/>
      <c r="F9" s="542"/>
      <c r="G9" s="783"/>
      <c r="H9" s="803"/>
      <c r="I9" s="542"/>
      <c r="J9" s="783"/>
      <c r="K9" s="890"/>
      <c r="L9" s="542"/>
      <c r="M9" s="783"/>
      <c r="N9" s="890"/>
      <c r="O9" s="542"/>
      <c r="P9" s="783"/>
    </row>
    <row r="10" spans="2:16" ht="14.25" x14ac:dyDescent="0.2">
      <c r="B10" s="438" t="s">
        <v>291</v>
      </c>
      <c r="C10" s="542"/>
      <c r="D10" s="589">
        <v>1787.1</v>
      </c>
      <c r="E10" s="541"/>
      <c r="F10" s="542"/>
      <c r="G10" s="783">
        <v>2038.6</v>
      </c>
      <c r="H10" s="803"/>
      <c r="I10" s="542"/>
      <c r="J10" s="783">
        <v>2016.6</v>
      </c>
      <c r="K10" s="890"/>
      <c r="L10" s="542"/>
      <c r="M10" s="783">
        <v>1917.5</v>
      </c>
      <c r="N10" s="890"/>
      <c r="O10" s="542"/>
      <c r="P10" s="783">
        <v>1966.1</v>
      </c>
    </row>
    <row r="11" spans="2:16" ht="14.25" x14ac:dyDescent="0.2">
      <c r="B11" s="890" t="s">
        <v>399</v>
      </c>
      <c r="C11" s="542"/>
      <c r="D11" s="783">
        <v>31.2</v>
      </c>
      <c r="E11" s="803"/>
      <c r="F11" s="542"/>
      <c r="G11" s="783">
        <v>30.8</v>
      </c>
      <c r="H11" s="803"/>
      <c r="I11" s="542"/>
      <c r="J11" s="783">
        <v>30.7</v>
      </c>
      <c r="K11" s="890"/>
      <c r="L11" s="542"/>
      <c r="M11" s="783">
        <v>30.1</v>
      </c>
      <c r="N11" s="890"/>
      <c r="O11" s="542"/>
      <c r="P11" s="783">
        <v>29.6</v>
      </c>
    </row>
    <row r="12" spans="2:16" ht="14.25" x14ac:dyDescent="0.2">
      <c r="B12" s="803" t="s">
        <v>359</v>
      </c>
      <c r="C12" s="542"/>
      <c r="D12" s="783">
        <v>15.8</v>
      </c>
      <c r="E12" s="541"/>
      <c r="F12" s="542"/>
      <c r="G12" s="783">
        <v>16.100000000000001</v>
      </c>
      <c r="H12" s="803"/>
      <c r="I12" s="542"/>
      <c r="J12" s="783">
        <v>17.2</v>
      </c>
      <c r="K12" s="890"/>
      <c r="L12" s="542"/>
      <c r="M12" s="783">
        <v>15.4</v>
      </c>
      <c r="N12" s="890"/>
      <c r="O12" s="542"/>
      <c r="P12" s="783">
        <v>15.6</v>
      </c>
    </row>
    <row r="13" spans="2:16" ht="14.25" x14ac:dyDescent="0.2">
      <c r="B13" s="890" t="s">
        <v>491</v>
      </c>
      <c r="C13" s="542"/>
      <c r="D13" s="783">
        <v>152.1</v>
      </c>
      <c r="E13" s="890"/>
      <c r="F13" s="542"/>
      <c r="G13" s="783">
        <v>99.9</v>
      </c>
      <c r="H13" s="890"/>
      <c r="I13" s="542"/>
      <c r="J13" s="783">
        <v>89.5</v>
      </c>
      <c r="K13" s="890"/>
      <c r="L13" s="542"/>
      <c r="M13" s="783">
        <v>0</v>
      </c>
      <c r="N13" s="890"/>
      <c r="O13" s="542"/>
      <c r="P13" s="783">
        <v>0</v>
      </c>
    </row>
    <row r="14" spans="2:16" ht="14.25" x14ac:dyDescent="0.2">
      <c r="B14" s="249" t="s">
        <v>84</v>
      </c>
      <c r="C14" s="542"/>
      <c r="D14" s="589">
        <v>0.7</v>
      </c>
      <c r="E14" s="541"/>
      <c r="F14" s="542"/>
      <c r="G14" s="783">
        <v>3.3</v>
      </c>
      <c r="H14" s="803"/>
      <c r="I14" s="542"/>
      <c r="J14" s="783">
        <v>1.7</v>
      </c>
      <c r="K14" s="890"/>
      <c r="L14" s="542"/>
      <c r="M14" s="783">
        <v>4.3</v>
      </c>
      <c r="N14" s="890"/>
      <c r="O14" s="542"/>
      <c r="P14" s="783">
        <v>4.7</v>
      </c>
    </row>
    <row r="15" spans="2:16" ht="14.25" x14ac:dyDescent="0.2">
      <c r="B15" s="249" t="s">
        <v>124</v>
      </c>
      <c r="C15" s="542"/>
      <c r="D15" s="589"/>
      <c r="E15" s="541"/>
      <c r="F15" s="542"/>
      <c r="G15" s="783"/>
      <c r="H15" s="803"/>
      <c r="I15" s="542"/>
      <c r="J15" s="783"/>
      <c r="K15" s="890"/>
      <c r="L15" s="542"/>
      <c r="M15" s="783"/>
      <c r="N15" s="890"/>
      <c r="O15" s="542"/>
      <c r="P15" s="783"/>
    </row>
    <row r="16" spans="2:16" ht="14.25" x14ac:dyDescent="0.2">
      <c r="B16" s="438" t="s">
        <v>289</v>
      </c>
      <c r="C16" s="542"/>
      <c r="D16" s="589">
        <v>24.7</v>
      </c>
      <c r="E16" s="541"/>
      <c r="F16" s="542"/>
      <c r="G16" s="783">
        <v>56.8</v>
      </c>
      <c r="H16" s="803"/>
      <c r="I16" s="542"/>
      <c r="J16" s="783">
        <v>82.1</v>
      </c>
      <c r="K16" s="890"/>
      <c r="L16" s="542"/>
      <c r="M16" s="783">
        <v>88.6</v>
      </c>
      <c r="N16" s="890"/>
      <c r="O16" s="542"/>
      <c r="P16" s="783">
        <v>14.9</v>
      </c>
    </row>
    <row r="17" spans="2:16" ht="14.25" x14ac:dyDescent="0.2">
      <c r="B17" s="249" t="s">
        <v>137</v>
      </c>
      <c r="C17" s="542"/>
      <c r="D17" s="589">
        <v>112.4</v>
      </c>
      <c r="E17" s="541"/>
      <c r="F17" s="542"/>
      <c r="G17" s="783">
        <v>124.3</v>
      </c>
      <c r="H17" s="803"/>
      <c r="I17" s="542"/>
      <c r="J17" s="783">
        <v>123.5</v>
      </c>
      <c r="K17" s="890"/>
      <c r="L17" s="542"/>
      <c r="M17" s="783">
        <v>140.5</v>
      </c>
      <c r="N17" s="890"/>
      <c r="O17" s="542"/>
      <c r="P17" s="783">
        <v>183</v>
      </c>
    </row>
    <row r="18" spans="2:16" ht="14.25" x14ac:dyDescent="0.2">
      <c r="B18" s="317" t="s">
        <v>188</v>
      </c>
      <c r="C18" s="542"/>
      <c r="D18" s="589">
        <v>5.3</v>
      </c>
      <c r="E18" s="541"/>
      <c r="F18" s="542"/>
      <c r="G18" s="783">
        <v>6.8</v>
      </c>
      <c r="H18" s="803"/>
      <c r="I18" s="542"/>
      <c r="J18" s="783">
        <v>6.9</v>
      </c>
      <c r="K18" s="890"/>
      <c r="L18" s="542"/>
      <c r="M18" s="783">
        <v>19.600000000000001</v>
      </c>
      <c r="N18" s="890"/>
      <c r="O18" s="542"/>
      <c r="P18" s="783">
        <v>10.8</v>
      </c>
    </row>
    <row r="19" spans="2:16" ht="14.25" x14ac:dyDescent="0.2">
      <c r="B19" s="249" t="s">
        <v>85</v>
      </c>
      <c r="C19" s="542"/>
      <c r="D19" s="589">
        <v>104.6</v>
      </c>
      <c r="E19" s="541"/>
      <c r="F19" s="542"/>
      <c r="G19" s="783">
        <v>119.6</v>
      </c>
      <c r="H19" s="803"/>
      <c r="I19" s="542"/>
      <c r="J19" s="783">
        <v>123.6</v>
      </c>
      <c r="K19" s="890"/>
      <c r="L19" s="542"/>
      <c r="M19" s="783">
        <v>96.9</v>
      </c>
      <c r="N19" s="890"/>
      <c r="O19" s="542"/>
      <c r="P19" s="783">
        <v>73.8</v>
      </c>
    </row>
    <row r="20" spans="2:16" ht="14.25" x14ac:dyDescent="0.2">
      <c r="B20" s="438" t="s">
        <v>288</v>
      </c>
      <c r="C20" s="542"/>
      <c r="D20" s="262">
        <v>316.2</v>
      </c>
      <c r="E20" s="541"/>
      <c r="F20" s="542"/>
      <c r="G20" s="262">
        <v>368.8</v>
      </c>
      <c r="H20" s="803"/>
      <c r="I20" s="542"/>
      <c r="J20" s="262">
        <v>464.5</v>
      </c>
      <c r="K20" s="890"/>
      <c r="L20" s="542"/>
      <c r="M20" s="262">
        <v>384.8</v>
      </c>
      <c r="N20" s="890"/>
      <c r="O20" s="542"/>
      <c r="P20" s="262">
        <v>288.39999999999998</v>
      </c>
    </row>
    <row r="21" spans="2:16" ht="14.25" x14ac:dyDescent="0.2">
      <c r="B21" s="541" t="s">
        <v>355</v>
      </c>
      <c r="C21" s="542"/>
      <c r="D21" s="264">
        <v>52.7</v>
      </c>
      <c r="E21" s="541"/>
      <c r="F21" s="542"/>
      <c r="G21" s="264">
        <v>30.1</v>
      </c>
      <c r="H21" s="803"/>
      <c r="I21" s="542"/>
      <c r="J21" s="264">
        <v>28.3</v>
      </c>
      <c r="K21" s="890"/>
      <c r="L21" s="542"/>
      <c r="M21" s="264">
        <v>23.6</v>
      </c>
      <c r="N21" s="890"/>
      <c r="O21" s="542"/>
      <c r="P21" s="264">
        <v>64.7</v>
      </c>
    </row>
    <row r="22" spans="2:16" s="496" customFormat="1" ht="14.25" x14ac:dyDescent="0.2">
      <c r="B22" s="271" t="s">
        <v>387</v>
      </c>
      <c r="C22" s="272"/>
      <c r="D22" s="264">
        <v>153.80000000000001</v>
      </c>
      <c r="E22" s="271"/>
      <c r="F22" s="272"/>
      <c r="G22" s="264">
        <v>153.80000000000001</v>
      </c>
      <c r="H22" s="271"/>
      <c r="I22" s="272"/>
      <c r="J22" s="264">
        <v>157.80000000000001</v>
      </c>
      <c r="K22" s="271"/>
      <c r="L22" s="272"/>
      <c r="M22" s="264">
        <v>164.8</v>
      </c>
      <c r="N22" s="271"/>
      <c r="O22" s="272"/>
      <c r="P22" s="264">
        <v>177.2</v>
      </c>
    </row>
    <row r="23" spans="2:16" ht="14.25" x14ac:dyDescent="0.2">
      <c r="B23" s="249" t="s">
        <v>86</v>
      </c>
      <c r="C23" s="457"/>
      <c r="D23" s="733">
        <v>50</v>
      </c>
      <c r="E23" s="541"/>
      <c r="F23" s="457"/>
      <c r="G23" s="733">
        <v>34.200000000000003</v>
      </c>
      <c r="H23" s="803"/>
      <c r="I23" s="457"/>
      <c r="J23" s="733">
        <v>36</v>
      </c>
      <c r="K23" s="890"/>
      <c r="L23" s="457"/>
      <c r="M23" s="733">
        <v>26.8</v>
      </c>
      <c r="N23" s="890"/>
      <c r="O23" s="457"/>
      <c r="P23" s="733">
        <v>27.1</v>
      </c>
    </row>
    <row r="24" spans="2:16" ht="15.75" thickBot="1" x14ac:dyDescent="0.3">
      <c r="B24" s="261" t="s">
        <v>87</v>
      </c>
      <c r="C24" s="374" t="s">
        <v>1</v>
      </c>
      <c r="D24" s="734">
        <v>3117.8</v>
      </c>
      <c r="E24" s="541"/>
      <c r="F24" s="374" t="s">
        <v>1</v>
      </c>
      <c r="G24" s="734">
        <v>3455.2</v>
      </c>
      <c r="H24" s="803"/>
      <c r="I24" s="374" t="s">
        <v>1</v>
      </c>
      <c r="J24" s="734">
        <v>3532.3</v>
      </c>
      <c r="K24" s="890"/>
      <c r="L24" s="374" t="s">
        <v>1</v>
      </c>
      <c r="M24" s="734">
        <v>3453.3</v>
      </c>
      <c r="N24" s="890"/>
      <c r="O24" s="374" t="s">
        <v>1</v>
      </c>
      <c r="P24" s="734">
        <v>3267.8</v>
      </c>
    </row>
    <row r="25" spans="2:16" ht="14.25" x14ac:dyDescent="0.2">
      <c r="B25" s="249"/>
      <c r="C25" s="542"/>
      <c r="D25" s="689"/>
      <c r="E25" s="541"/>
      <c r="F25" s="542"/>
      <c r="G25" s="689"/>
      <c r="H25" s="803"/>
      <c r="I25" s="542"/>
      <c r="J25" s="689"/>
      <c r="K25" s="890"/>
      <c r="L25" s="542"/>
      <c r="M25" s="689"/>
      <c r="N25" s="890"/>
      <c r="O25" s="542"/>
      <c r="P25" s="689"/>
    </row>
    <row r="26" spans="2:16" ht="15" x14ac:dyDescent="0.25">
      <c r="B26" s="261" t="s">
        <v>88</v>
      </c>
      <c r="C26" s="542"/>
      <c r="D26" s="492"/>
      <c r="E26" s="541"/>
      <c r="F26" s="542"/>
      <c r="G26" s="492"/>
      <c r="H26" s="803"/>
      <c r="I26" s="542"/>
      <c r="J26" s="492"/>
      <c r="K26" s="890"/>
      <c r="L26" s="542"/>
      <c r="M26" s="492"/>
      <c r="N26" s="890"/>
      <c r="O26" s="542"/>
      <c r="P26" s="492"/>
    </row>
    <row r="27" spans="2:16" ht="14.25" x14ac:dyDescent="0.2">
      <c r="B27" s="249" t="s">
        <v>89</v>
      </c>
      <c r="C27" s="542"/>
      <c r="D27" s="492"/>
      <c r="E27" s="541"/>
      <c r="F27" s="542"/>
      <c r="G27" s="492"/>
      <c r="H27" s="803"/>
      <c r="I27" s="542"/>
      <c r="J27" s="492"/>
      <c r="K27" s="890"/>
      <c r="L27" s="542"/>
      <c r="M27" s="492"/>
      <c r="N27" s="890"/>
      <c r="O27" s="542"/>
      <c r="P27" s="492"/>
    </row>
    <row r="28" spans="2:16" ht="14.25" x14ac:dyDescent="0.2">
      <c r="B28" s="438" t="s">
        <v>290</v>
      </c>
      <c r="C28" s="542" t="s">
        <v>1</v>
      </c>
      <c r="D28" s="492">
        <v>752.6</v>
      </c>
      <c r="E28" s="541"/>
      <c r="F28" s="542" t="s">
        <v>1</v>
      </c>
      <c r="G28" s="492">
        <v>843.8</v>
      </c>
      <c r="H28" s="803"/>
      <c r="I28" s="542" t="s">
        <v>1</v>
      </c>
      <c r="J28" s="492">
        <v>831.5</v>
      </c>
      <c r="K28" s="890"/>
      <c r="L28" s="542" t="s">
        <v>1</v>
      </c>
      <c r="M28" s="492">
        <v>824.6</v>
      </c>
      <c r="N28" s="890"/>
      <c r="O28" s="542" t="s">
        <v>1</v>
      </c>
      <c r="P28" s="492">
        <v>853.4</v>
      </c>
    </row>
    <row r="29" spans="2:16" ht="14.25" x14ac:dyDescent="0.2">
      <c r="B29" s="249" t="s">
        <v>90</v>
      </c>
      <c r="C29" s="542"/>
      <c r="D29" s="492">
        <v>479.1</v>
      </c>
      <c r="E29" s="541"/>
      <c r="F29" s="542"/>
      <c r="G29" s="492">
        <v>575.6</v>
      </c>
      <c r="H29" s="803"/>
      <c r="I29" s="542"/>
      <c r="J29" s="492">
        <v>642.9</v>
      </c>
      <c r="K29" s="890"/>
      <c r="L29" s="542"/>
      <c r="M29" s="492">
        <v>545.29999999999995</v>
      </c>
      <c r="N29" s="890"/>
      <c r="O29" s="542"/>
      <c r="P29" s="492">
        <v>442.1</v>
      </c>
    </row>
    <row r="30" spans="2:16" ht="14.25" x14ac:dyDescent="0.2">
      <c r="B30" s="249" t="s">
        <v>91</v>
      </c>
      <c r="C30" s="542"/>
      <c r="D30" s="492">
        <v>40.799999999999997</v>
      </c>
      <c r="E30" s="541"/>
      <c r="F30" s="542"/>
      <c r="G30" s="492">
        <v>36.1</v>
      </c>
      <c r="H30" s="803"/>
      <c r="I30" s="542"/>
      <c r="J30" s="492">
        <v>39.299999999999997</v>
      </c>
      <c r="K30" s="890"/>
      <c r="L30" s="542"/>
      <c r="M30" s="492">
        <v>29</v>
      </c>
      <c r="N30" s="890"/>
      <c r="O30" s="542"/>
      <c r="P30" s="492">
        <v>28.9</v>
      </c>
    </row>
    <row r="31" spans="2:16" ht="14.25" x14ac:dyDescent="0.2">
      <c r="B31" s="249" t="s">
        <v>92</v>
      </c>
      <c r="C31" s="542"/>
      <c r="D31" s="492">
        <v>34.200000000000003</v>
      </c>
      <c r="E31" s="541"/>
      <c r="F31" s="542"/>
      <c r="G31" s="492">
        <v>40.9</v>
      </c>
      <c r="H31" s="803"/>
      <c r="I31" s="542"/>
      <c r="J31" s="492">
        <v>70.5</v>
      </c>
      <c r="K31" s="890"/>
      <c r="L31" s="542"/>
      <c r="M31" s="492">
        <v>78.900000000000006</v>
      </c>
      <c r="N31" s="890"/>
      <c r="O31" s="542"/>
      <c r="P31" s="492">
        <v>30.9</v>
      </c>
    </row>
    <row r="32" spans="2:16" ht="14.25" x14ac:dyDescent="0.2">
      <c r="B32" s="249" t="s">
        <v>93</v>
      </c>
      <c r="C32" s="542"/>
      <c r="D32" s="492">
        <v>0.1</v>
      </c>
      <c r="E32" s="541"/>
      <c r="F32" s="542"/>
      <c r="G32" s="492">
        <v>0.4</v>
      </c>
      <c r="H32" s="803"/>
      <c r="I32" s="542"/>
      <c r="J32" s="492">
        <v>0.7</v>
      </c>
      <c r="K32" s="890"/>
      <c r="L32" s="542"/>
      <c r="M32" s="492">
        <v>0.8</v>
      </c>
      <c r="N32" s="890"/>
      <c r="O32" s="542"/>
      <c r="P32" s="492">
        <v>0.2</v>
      </c>
    </row>
    <row r="33" spans="2:16" ht="14.25" x14ac:dyDescent="0.2">
      <c r="B33" s="268" t="s">
        <v>94</v>
      </c>
      <c r="C33" s="458"/>
      <c r="D33" s="492">
        <v>88.4</v>
      </c>
      <c r="E33" s="439"/>
      <c r="F33" s="458"/>
      <c r="G33" s="689">
        <v>63.7</v>
      </c>
      <c r="H33" s="439"/>
      <c r="I33" s="458"/>
      <c r="J33" s="689">
        <v>73.3</v>
      </c>
      <c r="K33" s="439"/>
      <c r="L33" s="458"/>
      <c r="M33" s="689">
        <v>144.6</v>
      </c>
      <c r="N33" s="439"/>
      <c r="O33" s="458"/>
      <c r="P33" s="689">
        <v>80.900000000000006</v>
      </c>
    </row>
    <row r="34" spans="2:16" ht="14.25" x14ac:dyDescent="0.2">
      <c r="B34" s="439" t="s">
        <v>497</v>
      </c>
      <c r="C34" s="458"/>
      <c r="D34" s="492">
        <v>38.700000000000003</v>
      </c>
      <c r="E34" s="439"/>
      <c r="F34" s="458"/>
      <c r="G34" s="689">
        <v>35.6</v>
      </c>
      <c r="H34" s="439"/>
      <c r="I34" s="458"/>
      <c r="J34" s="689">
        <v>37.4</v>
      </c>
      <c r="K34" s="439"/>
      <c r="L34" s="458"/>
      <c r="M34" s="689">
        <v>38.799999999999997</v>
      </c>
      <c r="N34" s="439"/>
      <c r="O34" s="458"/>
      <c r="P34" s="689">
        <v>38.700000000000003</v>
      </c>
    </row>
    <row r="35" spans="2:16" ht="14.25" x14ac:dyDescent="0.2">
      <c r="B35" s="249" t="s">
        <v>95</v>
      </c>
      <c r="C35" s="457"/>
      <c r="D35" s="735">
        <v>326.60000000000002</v>
      </c>
      <c r="E35" s="541"/>
      <c r="F35" s="457"/>
      <c r="G35" s="735">
        <v>328.5</v>
      </c>
      <c r="H35" s="803"/>
      <c r="I35" s="457"/>
      <c r="J35" s="735">
        <v>331.9</v>
      </c>
      <c r="K35" s="890"/>
      <c r="L35" s="457"/>
      <c r="M35" s="735">
        <v>332.2</v>
      </c>
      <c r="N35" s="890"/>
      <c r="O35" s="457"/>
      <c r="P35" s="735">
        <v>332.3</v>
      </c>
    </row>
    <row r="36" spans="2:16" ht="15" customHeight="1" x14ac:dyDescent="0.25">
      <c r="B36" s="261" t="s">
        <v>96</v>
      </c>
      <c r="C36" s="539"/>
      <c r="D36" s="736">
        <v>1760.5</v>
      </c>
      <c r="E36" s="541"/>
      <c r="F36" s="539"/>
      <c r="G36" s="736">
        <v>1924.6</v>
      </c>
      <c r="H36" s="803"/>
      <c r="I36" s="539"/>
      <c r="J36" s="736">
        <v>2027.5</v>
      </c>
      <c r="K36" s="890"/>
      <c r="L36" s="539"/>
      <c r="M36" s="736">
        <v>1994.2</v>
      </c>
      <c r="N36" s="890"/>
      <c r="O36" s="539"/>
      <c r="P36" s="736">
        <v>1807.4</v>
      </c>
    </row>
    <row r="37" spans="2:16" ht="14.25" x14ac:dyDescent="0.2">
      <c r="B37" s="249"/>
      <c r="C37" s="542"/>
      <c r="D37" s="689"/>
      <c r="E37" s="541"/>
      <c r="F37" s="542"/>
      <c r="G37" s="689"/>
      <c r="H37" s="803"/>
      <c r="I37" s="542"/>
      <c r="J37" s="689"/>
      <c r="K37" s="890"/>
      <c r="L37" s="542"/>
      <c r="M37" s="689"/>
      <c r="N37" s="890"/>
      <c r="O37" s="542"/>
      <c r="P37" s="689"/>
    </row>
    <row r="38" spans="2:16" ht="15" x14ac:dyDescent="0.25">
      <c r="B38" s="261" t="s">
        <v>97</v>
      </c>
      <c r="C38" s="458"/>
      <c r="D38" s="689"/>
      <c r="E38" s="541"/>
      <c r="F38" s="458"/>
      <c r="G38" s="689"/>
      <c r="H38" s="803"/>
      <c r="I38" s="458"/>
      <c r="J38" s="689"/>
      <c r="K38" s="890"/>
      <c r="L38" s="458"/>
      <c r="M38" s="689"/>
      <c r="N38" s="890"/>
      <c r="O38" s="458"/>
      <c r="P38" s="689"/>
    </row>
    <row r="39" spans="2:16" ht="14.25" x14ac:dyDescent="0.2">
      <c r="B39" s="249" t="s">
        <v>98</v>
      </c>
      <c r="C39" s="458"/>
      <c r="D39" s="689">
        <v>96.1</v>
      </c>
      <c r="E39" s="541"/>
      <c r="F39" s="458"/>
      <c r="G39" s="689">
        <v>96.1</v>
      </c>
      <c r="H39" s="803"/>
      <c r="I39" s="458"/>
      <c r="J39" s="689">
        <v>94.6</v>
      </c>
      <c r="K39" s="890"/>
      <c r="L39" s="458"/>
      <c r="M39" s="689">
        <v>92.7</v>
      </c>
      <c r="N39" s="890"/>
      <c r="O39" s="458"/>
      <c r="P39" s="689">
        <v>92.7</v>
      </c>
    </row>
    <row r="40" spans="2:16" ht="14.25" x14ac:dyDescent="0.2">
      <c r="B40" s="249" t="s">
        <v>233</v>
      </c>
      <c r="C40" s="458"/>
      <c r="D40" s="689">
        <v>-43.3</v>
      </c>
      <c r="E40" s="541"/>
      <c r="F40" s="458"/>
      <c r="G40" s="689">
        <v>-28.6</v>
      </c>
      <c r="H40" s="803"/>
      <c r="I40" s="458"/>
      <c r="J40" s="689">
        <v>-21.2</v>
      </c>
      <c r="K40" s="890"/>
      <c r="L40" s="458"/>
      <c r="M40" s="689">
        <v>-34.4</v>
      </c>
      <c r="N40" s="890"/>
      <c r="O40" s="458"/>
      <c r="P40" s="689">
        <v>-36.799999999999997</v>
      </c>
    </row>
    <row r="41" spans="2:16" ht="14.25" x14ac:dyDescent="0.2">
      <c r="B41" s="249" t="s">
        <v>99</v>
      </c>
      <c r="C41" s="458"/>
      <c r="D41" s="689">
        <v>0</v>
      </c>
      <c r="E41" s="541"/>
      <c r="F41" s="458"/>
      <c r="G41" s="689">
        <v>0</v>
      </c>
      <c r="H41" s="803"/>
      <c r="I41" s="458"/>
      <c r="J41" s="689">
        <v>0</v>
      </c>
      <c r="K41" s="890"/>
      <c r="L41" s="458"/>
      <c r="M41" s="689">
        <v>192.2</v>
      </c>
      <c r="N41" s="890"/>
      <c r="O41" s="458"/>
      <c r="P41" s="689">
        <v>192.2</v>
      </c>
    </row>
    <row r="42" spans="2:16" ht="14.25" x14ac:dyDescent="0.2">
      <c r="B42" s="249" t="s">
        <v>100</v>
      </c>
      <c r="C42" s="458"/>
      <c r="D42" s="689">
        <v>855.9</v>
      </c>
      <c r="E42" s="541"/>
      <c r="F42" s="458"/>
      <c r="G42" s="689">
        <v>856.6</v>
      </c>
      <c r="H42" s="803"/>
      <c r="I42" s="458"/>
      <c r="J42" s="689">
        <v>837.3</v>
      </c>
      <c r="K42" s="890"/>
      <c r="L42" s="458"/>
      <c r="M42" s="689">
        <v>647.70000000000005</v>
      </c>
      <c r="N42" s="890"/>
      <c r="O42" s="458"/>
      <c r="P42" s="689">
        <v>645.70000000000005</v>
      </c>
    </row>
    <row r="43" spans="2:16" ht="14.25" x14ac:dyDescent="0.2">
      <c r="B43" s="249" t="s">
        <v>272</v>
      </c>
      <c r="C43" s="458"/>
      <c r="D43" s="689">
        <v>0.8</v>
      </c>
      <c r="E43" s="541"/>
      <c r="F43" s="458"/>
      <c r="G43" s="689">
        <v>4.0999999999999996</v>
      </c>
      <c r="H43" s="803"/>
      <c r="I43" s="458"/>
      <c r="J43" s="689">
        <v>13.1</v>
      </c>
      <c r="K43" s="890"/>
      <c r="L43" s="458"/>
      <c r="M43" s="689">
        <v>6.3</v>
      </c>
      <c r="N43" s="890"/>
      <c r="O43" s="458"/>
      <c r="P43" s="689">
        <v>2.9</v>
      </c>
    </row>
    <row r="44" spans="2:16" ht="14.25" x14ac:dyDescent="0.2">
      <c r="B44" s="249" t="s">
        <v>243</v>
      </c>
      <c r="C44" s="458"/>
      <c r="D44" s="689">
        <v>31.2</v>
      </c>
      <c r="E44" s="541"/>
      <c r="F44" s="458"/>
      <c r="G44" s="689">
        <v>24.9</v>
      </c>
      <c r="H44" s="803"/>
      <c r="I44" s="458"/>
      <c r="J44" s="689">
        <v>31</v>
      </c>
      <c r="K44" s="890"/>
      <c r="L44" s="458"/>
      <c r="M44" s="689">
        <v>49.3</v>
      </c>
      <c r="N44" s="890"/>
      <c r="O44" s="458"/>
      <c r="P44" s="689">
        <v>55.2</v>
      </c>
    </row>
    <row r="45" spans="2:16" ht="14.25" x14ac:dyDescent="0.2">
      <c r="B45" s="249" t="s">
        <v>248</v>
      </c>
      <c r="C45" s="458"/>
      <c r="D45" s="689">
        <v>-321</v>
      </c>
      <c r="E45" s="541"/>
      <c r="F45" s="458"/>
      <c r="G45" s="689">
        <v>-73.599999999999994</v>
      </c>
      <c r="H45" s="803"/>
      <c r="I45" s="458"/>
      <c r="J45" s="689">
        <v>-63.2</v>
      </c>
      <c r="K45" s="890"/>
      <c r="L45" s="458"/>
      <c r="M45" s="689">
        <v>-63.2</v>
      </c>
      <c r="N45" s="890"/>
      <c r="O45" s="458"/>
      <c r="P45" s="689">
        <v>-325.60000000000002</v>
      </c>
    </row>
    <row r="46" spans="2:16" ht="14.25" x14ac:dyDescent="0.2">
      <c r="B46" s="249" t="s">
        <v>138</v>
      </c>
      <c r="C46" s="457"/>
      <c r="D46" s="735">
        <v>737.1</v>
      </c>
      <c r="E46" s="541"/>
      <c r="F46" s="457"/>
      <c r="G46" s="735">
        <v>650.29999999999995</v>
      </c>
      <c r="H46" s="803"/>
      <c r="I46" s="457"/>
      <c r="J46" s="735">
        <v>612.70000000000005</v>
      </c>
      <c r="K46" s="890"/>
      <c r="L46" s="457"/>
      <c r="M46" s="735">
        <v>567.9</v>
      </c>
      <c r="N46" s="890"/>
      <c r="O46" s="457"/>
      <c r="P46" s="735">
        <v>833.4</v>
      </c>
    </row>
    <row r="47" spans="2:16" ht="14.25" customHeight="1" x14ac:dyDescent="0.25">
      <c r="B47" s="754" t="s">
        <v>365</v>
      </c>
      <c r="C47" s="370" t="s">
        <v>1</v>
      </c>
      <c r="D47" s="736">
        <v>1356.8</v>
      </c>
      <c r="E47" s="754"/>
      <c r="F47" s="370" t="s">
        <v>1</v>
      </c>
      <c r="G47" s="736">
        <v>1529.8</v>
      </c>
      <c r="H47" s="754"/>
      <c r="I47" s="370" t="s">
        <v>1</v>
      </c>
      <c r="J47" s="736">
        <v>1504.3</v>
      </c>
      <c r="K47" s="754"/>
      <c r="L47" s="370" t="s">
        <v>1</v>
      </c>
      <c r="M47" s="736">
        <v>1458.5</v>
      </c>
      <c r="N47" s="754"/>
      <c r="O47" s="370" t="s">
        <v>1</v>
      </c>
      <c r="P47" s="736">
        <v>1459.7</v>
      </c>
    </row>
    <row r="48" spans="2:16" ht="14.25" customHeight="1" x14ac:dyDescent="0.25">
      <c r="B48" s="754"/>
      <c r="C48" s="370"/>
      <c r="D48" s="736"/>
      <c r="E48" s="754"/>
      <c r="F48" s="370"/>
      <c r="G48" s="736"/>
      <c r="H48" s="754"/>
      <c r="I48" s="370"/>
      <c r="J48" s="736"/>
      <c r="K48" s="754"/>
      <c r="L48" s="370"/>
      <c r="M48" s="736"/>
      <c r="N48" s="754"/>
      <c r="O48" s="370"/>
      <c r="P48" s="736"/>
    </row>
    <row r="49" spans="2:16" ht="14.25" customHeight="1" x14ac:dyDescent="0.2">
      <c r="B49" s="803" t="s">
        <v>379</v>
      </c>
      <c r="C49" s="457"/>
      <c r="D49" s="735">
        <v>0.5</v>
      </c>
      <c r="E49" s="803"/>
      <c r="F49" s="457"/>
      <c r="G49" s="735">
        <v>0.8</v>
      </c>
      <c r="H49" s="803"/>
      <c r="I49" s="457"/>
      <c r="J49" s="735">
        <v>0.5</v>
      </c>
      <c r="K49" s="890"/>
      <c r="L49" s="457"/>
      <c r="M49" s="735">
        <v>0.6</v>
      </c>
      <c r="N49" s="890"/>
      <c r="O49" s="457"/>
      <c r="P49" s="735">
        <v>0.7</v>
      </c>
    </row>
    <row r="50" spans="2:16" ht="14.25" customHeight="1" x14ac:dyDescent="0.25">
      <c r="B50" s="754" t="s">
        <v>148</v>
      </c>
      <c r="C50" s="370" t="s">
        <v>1</v>
      </c>
      <c r="D50" s="736">
        <v>1357.3</v>
      </c>
      <c r="E50" s="754"/>
      <c r="F50" s="370" t="s">
        <v>1</v>
      </c>
      <c r="G50" s="736">
        <v>1530.6</v>
      </c>
      <c r="H50" s="754"/>
      <c r="I50" s="370" t="s">
        <v>1</v>
      </c>
      <c r="J50" s="736">
        <v>1504.8</v>
      </c>
      <c r="K50" s="754"/>
      <c r="L50" s="370" t="s">
        <v>1</v>
      </c>
      <c r="M50" s="736">
        <v>1459.1</v>
      </c>
      <c r="N50" s="754"/>
      <c r="O50" s="370" t="s">
        <v>1</v>
      </c>
      <c r="P50" s="736">
        <v>1460.4</v>
      </c>
    </row>
    <row r="51" spans="2:16" ht="14.25" x14ac:dyDescent="0.2">
      <c r="B51" s="249"/>
      <c r="C51" s="458"/>
      <c r="D51" s="689"/>
      <c r="E51" s="541"/>
      <c r="F51" s="458"/>
      <c r="G51" s="689"/>
      <c r="H51" s="803"/>
      <c r="I51" s="458"/>
      <c r="J51" s="689"/>
      <c r="K51" s="890"/>
      <c r="L51" s="458"/>
      <c r="M51" s="689"/>
      <c r="N51" s="890"/>
      <c r="O51" s="458"/>
      <c r="P51" s="689"/>
    </row>
    <row r="52" spans="2:16" ht="15.75" customHeight="1" thickBot="1" x14ac:dyDescent="0.3">
      <c r="B52" s="754" t="s">
        <v>125</v>
      </c>
      <c r="C52" s="380" t="s">
        <v>1</v>
      </c>
      <c r="D52" s="737">
        <v>3117.8</v>
      </c>
      <c r="E52" s="754"/>
      <c r="F52" s="380" t="s">
        <v>1</v>
      </c>
      <c r="G52" s="737">
        <v>3455.2</v>
      </c>
      <c r="H52" s="754"/>
      <c r="I52" s="380" t="s">
        <v>1</v>
      </c>
      <c r="J52" s="737">
        <v>3532.3</v>
      </c>
      <c r="K52" s="754"/>
      <c r="L52" s="380" t="s">
        <v>1</v>
      </c>
      <c r="M52" s="737">
        <v>3453.3</v>
      </c>
      <c r="N52" s="754"/>
      <c r="O52" s="380" t="s">
        <v>1</v>
      </c>
      <c r="P52" s="737">
        <v>3267.8</v>
      </c>
    </row>
    <row r="53" spans="2:16" ht="14.25" x14ac:dyDescent="0.2">
      <c r="B53" s="249"/>
      <c r="C53" s="542"/>
      <c r="D53" s="617"/>
      <c r="E53" s="541"/>
      <c r="F53" s="542"/>
      <c r="G53" s="617"/>
      <c r="H53" s="803"/>
      <c r="I53" s="542"/>
      <c r="J53" s="617"/>
      <c r="K53" s="890"/>
      <c r="L53" s="542"/>
      <c r="M53" s="617"/>
      <c r="N53" s="890"/>
      <c r="O53" s="542"/>
      <c r="P53" s="617"/>
    </row>
    <row r="54" spans="2:16" ht="14.25" x14ac:dyDescent="0.2">
      <c r="B54" s="249"/>
      <c r="C54" s="542"/>
      <c r="D54" s="492"/>
      <c r="E54" s="541"/>
      <c r="F54" s="542"/>
      <c r="G54" s="492"/>
      <c r="H54" s="803"/>
      <c r="I54" s="542"/>
      <c r="J54" s="492"/>
      <c r="K54" s="890"/>
      <c r="L54" s="542"/>
      <c r="M54" s="492"/>
      <c r="N54" s="890"/>
      <c r="O54" s="542"/>
      <c r="P54" s="492"/>
    </row>
    <row r="55" spans="2:16" ht="14.25" x14ac:dyDescent="0.2">
      <c r="B55" s="249" t="s">
        <v>375</v>
      </c>
      <c r="C55" s="542" t="s">
        <v>1</v>
      </c>
      <c r="D55" s="460">
        <v>7.24</v>
      </c>
      <c r="E55" s="541"/>
      <c r="F55" s="542" t="s">
        <v>1</v>
      </c>
      <c r="G55" s="460">
        <v>8.1</v>
      </c>
      <c r="H55" s="803"/>
      <c r="I55" s="542" t="s">
        <v>1</v>
      </c>
      <c r="J55" s="460">
        <v>8.0500000000000007</v>
      </c>
      <c r="K55" s="890"/>
      <c r="L55" s="542" t="s">
        <v>1</v>
      </c>
      <c r="M55" s="460">
        <v>8.02</v>
      </c>
      <c r="N55" s="890"/>
      <c r="O55" s="542" t="s">
        <v>1</v>
      </c>
      <c r="P55" s="460">
        <v>8.06</v>
      </c>
    </row>
    <row r="56" spans="2:16" ht="14.25" x14ac:dyDescent="0.2">
      <c r="B56" s="249" t="s">
        <v>373</v>
      </c>
      <c r="C56" s="542" t="s">
        <v>1</v>
      </c>
      <c r="D56" s="461">
        <v>6.96</v>
      </c>
      <c r="E56" s="541"/>
      <c r="F56" s="542" t="s">
        <v>1</v>
      </c>
      <c r="G56" s="461">
        <v>7.74</v>
      </c>
      <c r="H56" s="803"/>
      <c r="I56" s="542" t="s">
        <v>1</v>
      </c>
      <c r="J56" s="461">
        <v>7.67</v>
      </c>
      <c r="K56" s="890"/>
      <c r="L56" s="542" t="s">
        <v>1</v>
      </c>
      <c r="M56" s="461">
        <v>7.49</v>
      </c>
      <c r="N56" s="890"/>
      <c r="O56" s="542" t="s">
        <v>1</v>
      </c>
      <c r="P56" s="461">
        <v>7.5</v>
      </c>
    </row>
    <row r="57" spans="2:16" ht="14.25" x14ac:dyDescent="0.2">
      <c r="B57" s="249" t="s">
        <v>376</v>
      </c>
      <c r="C57" s="542" t="s">
        <v>1</v>
      </c>
      <c r="D57" s="460">
        <v>6.87</v>
      </c>
      <c r="E57" s="541"/>
      <c r="F57" s="542" t="s">
        <v>1</v>
      </c>
      <c r="G57" s="460">
        <v>7.62</v>
      </c>
      <c r="H57" s="803"/>
      <c r="I57" s="542" t="s">
        <v>1</v>
      </c>
      <c r="J57" s="460">
        <v>7.5</v>
      </c>
      <c r="K57" s="890"/>
      <c r="L57" s="542" t="s">
        <v>1</v>
      </c>
      <c r="M57" s="460">
        <v>7.25</v>
      </c>
      <c r="N57" s="890"/>
      <c r="O57" s="542" t="s">
        <v>1</v>
      </c>
      <c r="P57" s="460">
        <v>7.19</v>
      </c>
    </row>
    <row r="58" spans="2:16" ht="14.25" x14ac:dyDescent="0.2">
      <c r="B58" s="249"/>
      <c r="C58" s="542"/>
      <c r="D58" s="461"/>
      <c r="E58" s="541"/>
      <c r="F58" s="542"/>
      <c r="G58" s="461"/>
      <c r="H58" s="803"/>
      <c r="I58" s="542"/>
      <c r="J58" s="461"/>
      <c r="K58" s="890"/>
      <c r="L58" s="542"/>
      <c r="M58" s="461"/>
      <c r="N58" s="890"/>
      <c r="O58" s="542"/>
      <c r="P58" s="461"/>
    </row>
    <row r="59" spans="2:16" ht="14.25" x14ac:dyDescent="0.2">
      <c r="B59" s="249" t="s">
        <v>101</v>
      </c>
      <c r="C59" s="493"/>
      <c r="D59" s="670">
        <v>0.19400000000000001</v>
      </c>
      <c r="E59" s="541"/>
      <c r="F59" s="493"/>
      <c r="G59" s="670">
        <v>0.17699999999999999</v>
      </c>
      <c r="H59" s="803"/>
      <c r="I59" s="493"/>
      <c r="J59" s="956">
        <v>0.18099999999999999</v>
      </c>
      <c r="K59" s="890"/>
      <c r="L59" s="493"/>
      <c r="M59" s="956">
        <v>0.186</v>
      </c>
      <c r="N59" s="890"/>
      <c r="O59" s="493"/>
      <c r="P59" s="956">
        <v>0.185</v>
      </c>
    </row>
    <row r="60" spans="2:16" ht="14.25" x14ac:dyDescent="0.2">
      <c r="B60" s="249" t="s">
        <v>419</v>
      </c>
      <c r="C60" s="541"/>
      <c r="D60" s="907">
        <v>0.214</v>
      </c>
      <c r="E60" s="890"/>
      <c r="F60" s="493"/>
      <c r="G60" s="907">
        <v>0.193</v>
      </c>
      <c r="H60" s="890"/>
      <c r="I60" s="493"/>
      <c r="J60" s="956">
        <v>0.19800000000000001</v>
      </c>
      <c r="K60" s="890"/>
      <c r="L60" s="493"/>
      <c r="M60" s="956">
        <v>0.20399999999999999</v>
      </c>
      <c r="N60" s="890"/>
      <c r="O60" s="493"/>
      <c r="P60" s="956">
        <v>0.20599999999999999</v>
      </c>
    </row>
    <row r="61" spans="2:16" ht="16.5" customHeight="1" x14ac:dyDescent="0.2">
      <c r="B61" s="943"/>
      <c r="C61" s="943"/>
      <c r="D61" s="943"/>
      <c r="E61" s="943"/>
      <c r="F61" s="943"/>
      <c r="G61" s="943"/>
      <c r="H61" s="943"/>
      <c r="I61" s="943"/>
      <c r="J61" s="943"/>
      <c r="K61" s="943"/>
      <c r="L61" s="943"/>
      <c r="M61" s="943"/>
      <c r="N61" s="943"/>
      <c r="O61" s="943"/>
      <c r="P61" s="943"/>
    </row>
    <row r="62" spans="2:16" ht="15" customHeight="1" x14ac:dyDescent="0.2">
      <c r="B62" s="943" t="s">
        <v>421</v>
      </c>
      <c r="C62" s="943"/>
      <c r="D62" s="943"/>
      <c r="E62" s="943"/>
      <c r="F62" s="943"/>
      <c r="G62" s="943"/>
      <c r="H62" s="943"/>
      <c r="I62" s="943"/>
      <c r="J62" s="943"/>
      <c r="K62" s="943"/>
      <c r="L62" s="943"/>
      <c r="M62" s="943"/>
      <c r="N62" s="943"/>
      <c r="O62" s="943"/>
      <c r="P62" s="943"/>
    </row>
  </sheetData>
  <mergeCells count="2">
    <mergeCell ref="B1:P1"/>
    <mergeCell ref="B2:P2"/>
  </mergeCells>
  <phoneticPr fontId="17" type="noConversion"/>
  <printOptions horizontalCentered="1"/>
  <pageMargins left="0.36" right="0.45" top="0.44" bottom="0.44" header="0.41" footer="0.25"/>
  <pageSetup scale="62" orientation="landscape" horizontalDpi="1200" verticalDpi="1200" r:id="rId1"/>
  <headerFooter alignWithMargins="0">
    <oddHeader>&amp;R&amp;G</oddHeader>
    <oddFooter>&amp;C&amp;12PAGE 13</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57"/>
  <sheetViews>
    <sheetView zoomScale="75" zoomScaleNormal="75" zoomScaleSheetLayoutView="75" workbookViewId="0">
      <selection activeCell="A70" sqref="A70"/>
    </sheetView>
  </sheetViews>
  <sheetFormatPr defaultRowHeight="15" x14ac:dyDescent="0.2"/>
  <cols>
    <col min="1" max="1" width="3.5703125" style="51" customWidth="1"/>
    <col min="2" max="2" width="1.140625" style="51" customWidth="1"/>
    <col min="3" max="3" width="76.85546875" style="51" customWidth="1"/>
    <col min="4" max="4" width="2.5703125" style="584" customWidth="1"/>
    <col min="5" max="5" width="19.85546875" style="584" customWidth="1"/>
    <col min="6" max="6" width="10.5703125" style="584" customWidth="1"/>
    <col min="7" max="7" width="3.7109375" style="584" customWidth="1"/>
    <col min="8" max="8" width="2.5703125" style="584" customWidth="1"/>
    <col min="9" max="9" width="19.85546875" style="584" customWidth="1"/>
    <col min="10" max="10" width="10.5703125" style="584" customWidth="1"/>
    <col min="11" max="11" width="3.7109375" style="584" customWidth="1"/>
    <col min="12" max="12" width="2.5703125" style="584" customWidth="1"/>
    <col min="13" max="13" width="19.85546875" style="584" customWidth="1"/>
    <col min="14" max="14" width="10.7109375" style="584" customWidth="1"/>
    <col min="15" max="15" width="3.85546875" style="584" customWidth="1"/>
    <col min="16" max="16" width="2.5703125" style="584" customWidth="1"/>
    <col min="17" max="17" width="19.85546875" style="584" customWidth="1"/>
    <col min="18" max="18" width="10.7109375" style="584" customWidth="1"/>
    <col min="19" max="19" width="3.85546875" style="584" customWidth="1"/>
    <col min="20" max="20" width="2.5703125" style="51" customWidth="1"/>
    <col min="21" max="21" width="19.85546875" style="228" customWidth="1"/>
    <col min="22" max="22" width="10.5703125" style="330" customWidth="1"/>
    <col min="23" max="16384" width="9.140625" style="51"/>
  </cols>
  <sheetData>
    <row r="1" spans="1:22" s="584" customFormat="1" ht="15.75" x14ac:dyDescent="0.25">
      <c r="C1" s="1057" t="s">
        <v>325</v>
      </c>
      <c r="D1" s="1057"/>
      <c r="E1" s="1057"/>
      <c r="F1" s="1057"/>
      <c r="G1" s="1057"/>
      <c r="H1" s="1057"/>
      <c r="I1" s="1057"/>
      <c r="J1" s="1057"/>
      <c r="K1" s="1057"/>
      <c r="L1" s="1057"/>
      <c r="M1" s="1057"/>
      <c r="N1" s="1057"/>
      <c r="O1" s="1057"/>
      <c r="P1" s="1057"/>
      <c r="Q1" s="1057"/>
      <c r="R1" s="1057"/>
      <c r="S1" s="1057"/>
      <c r="T1" s="1057"/>
      <c r="U1" s="1057"/>
      <c r="V1" s="1057"/>
    </row>
    <row r="2" spans="1:22" s="584" customFormat="1" ht="15.75" x14ac:dyDescent="0.25">
      <c r="C2" s="1095" t="s">
        <v>187</v>
      </c>
      <c r="D2" s="1095"/>
      <c r="E2" s="1095"/>
      <c r="F2" s="1095"/>
      <c r="G2" s="1095"/>
      <c r="H2" s="1095"/>
      <c r="I2" s="1095"/>
      <c r="J2" s="1095"/>
      <c r="K2" s="1095"/>
      <c r="L2" s="1095"/>
      <c r="M2" s="1095"/>
      <c r="N2" s="1095"/>
      <c r="O2" s="1095"/>
      <c r="P2" s="1095"/>
      <c r="Q2" s="1095"/>
      <c r="R2" s="1095"/>
      <c r="S2" s="1095"/>
      <c r="T2" s="1095"/>
      <c r="U2" s="1095"/>
      <c r="V2" s="1095"/>
    </row>
    <row r="3" spans="1:22" s="327" customFormat="1" ht="12.75" customHeight="1" x14ac:dyDescent="0.25">
      <c r="A3" s="462"/>
      <c r="B3" s="620"/>
      <c r="D3" s="620"/>
      <c r="E3" s="620"/>
      <c r="F3" s="620"/>
      <c r="G3" s="620"/>
      <c r="H3" s="810"/>
      <c r="I3" s="810"/>
      <c r="J3" s="810"/>
      <c r="K3" s="810"/>
      <c r="L3" s="780"/>
      <c r="M3" s="780"/>
      <c r="N3" s="780"/>
      <c r="O3" s="780"/>
      <c r="P3" s="620"/>
      <c r="Q3" s="620"/>
      <c r="R3" s="620"/>
      <c r="S3" s="620"/>
      <c r="T3" s="785"/>
      <c r="U3" s="785"/>
      <c r="V3" s="785"/>
    </row>
    <row r="4" spans="1:22" s="462" customFormat="1" ht="12.75" customHeight="1" x14ac:dyDescent="0.25">
      <c r="B4" s="620"/>
      <c r="D4" s="620"/>
      <c r="E4" s="620"/>
      <c r="F4" s="620"/>
      <c r="G4" s="620"/>
      <c r="H4" s="810"/>
      <c r="I4" s="810"/>
      <c r="J4" s="810"/>
      <c r="K4" s="810"/>
      <c r="L4" s="780"/>
      <c r="M4" s="780"/>
      <c r="N4" s="780"/>
      <c r="O4" s="780"/>
      <c r="P4" s="620"/>
      <c r="Q4" s="620"/>
      <c r="R4" s="620"/>
      <c r="S4" s="620"/>
      <c r="T4" s="756"/>
      <c r="U4" s="756"/>
      <c r="V4" s="756"/>
    </row>
    <row r="5" spans="1:22" s="462" customFormat="1" ht="12.75" customHeight="1" x14ac:dyDescent="0.25">
      <c r="B5" s="620"/>
      <c r="D5" s="620"/>
      <c r="E5" s="620"/>
      <c r="F5" s="620"/>
      <c r="G5" s="620"/>
      <c r="H5" s="810"/>
      <c r="I5" s="810"/>
      <c r="J5" s="810"/>
      <c r="K5" s="810"/>
      <c r="L5" s="780"/>
      <c r="M5" s="780"/>
      <c r="N5" s="780"/>
      <c r="O5" s="780"/>
      <c r="P5" s="620"/>
      <c r="Q5" s="620"/>
      <c r="R5" s="620"/>
      <c r="S5" s="620"/>
      <c r="T5" s="756"/>
      <c r="U5" s="756"/>
      <c r="V5" s="756"/>
    </row>
    <row r="6" spans="1:22" s="328" customFormat="1" ht="15.75" x14ac:dyDescent="0.25">
      <c r="A6" s="563"/>
      <c r="B6" s="621"/>
      <c r="C6" s="621"/>
      <c r="D6" s="623"/>
      <c r="E6" s="1009" t="s">
        <v>540</v>
      </c>
      <c r="F6" s="622" t="s">
        <v>2</v>
      </c>
      <c r="G6" s="621"/>
      <c r="H6" s="623"/>
      <c r="I6" s="811" t="s">
        <v>504</v>
      </c>
      <c r="J6" s="622" t="s">
        <v>2</v>
      </c>
      <c r="K6" s="621"/>
      <c r="L6" s="623"/>
      <c r="M6" s="954" t="s">
        <v>475</v>
      </c>
      <c r="N6" s="622" t="s">
        <v>2</v>
      </c>
      <c r="O6" s="621"/>
      <c r="P6" s="623"/>
      <c r="Q6" s="954" t="s">
        <v>443</v>
      </c>
      <c r="R6" s="622" t="s">
        <v>2</v>
      </c>
      <c r="S6" s="621"/>
      <c r="T6" s="623"/>
      <c r="U6" s="954" t="s">
        <v>383</v>
      </c>
      <c r="V6" s="622" t="s">
        <v>2</v>
      </c>
    </row>
    <row r="7" spans="1:22" s="328" customFormat="1" ht="15.75" x14ac:dyDescent="0.25">
      <c r="A7" s="563"/>
      <c r="B7" s="621"/>
      <c r="C7" s="621"/>
      <c r="D7" s="621"/>
      <c r="E7" s="621"/>
      <c r="F7" s="621"/>
      <c r="G7" s="621"/>
      <c r="H7" s="621"/>
      <c r="I7" s="621"/>
      <c r="J7" s="621"/>
      <c r="K7" s="621"/>
      <c r="L7" s="621"/>
      <c r="M7" s="621"/>
      <c r="N7" s="621"/>
      <c r="O7" s="621"/>
      <c r="P7" s="621"/>
      <c r="Q7" s="621"/>
      <c r="R7" s="621"/>
      <c r="S7" s="621"/>
      <c r="T7" s="621"/>
      <c r="U7" s="621"/>
      <c r="V7" s="621"/>
    </row>
    <row r="8" spans="1:22" s="328" customFormat="1" ht="15" customHeight="1" x14ac:dyDescent="0.25">
      <c r="A8" s="563"/>
      <c r="B8" s="614"/>
      <c r="C8" s="621" t="s">
        <v>103</v>
      </c>
      <c r="D8" s="621"/>
      <c r="E8" s="621"/>
      <c r="F8" s="621"/>
      <c r="G8" s="621"/>
      <c r="H8" s="621"/>
      <c r="I8" s="621"/>
      <c r="J8" s="621"/>
      <c r="K8" s="621"/>
      <c r="L8" s="621"/>
      <c r="M8" s="621"/>
      <c r="N8" s="621"/>
      <c r="O8" s="621"/>
      <c r="P8" s="621"/>
      <c r="Q8" s="621"/>
      <c r="R8" s="621"/>
      <c r="S8" s="621"/>
      <c r="T8" s="621"/>
      <c r="U8" s="621"/>
      <c r="V8" s="621"/>
    </row>
    <row r="9" spans="1:22" ht="15" customHeight="1" x14ac:dyDescent="0.2">
      <c r="A9" s="584"/>
      <c r="B9" s="613"/>
      <c r="C9" s="624" t="s">
        <v>105</v>
      </c>
      <c r="D9" s="625" t="s">
        <v>1</v>
      </c>
      <c r="E9" s="806">
        <v>30.4</v>
      </c>
      <c r="F9" s="1034">
        <v>1.4E-2</v>
      </c>
      <c r="G9" s="661"/>
      <c r="H9" s="625" t="s">
        <v>1</v>
      </c>
      <c r="I9" s="806">
        <v>104.1</v>
      </c>
      <c r="J9" s="782">
        <v>4.2000000000000003E-2</v>
      </c>
      <c r="K9" s="661"/>
      <c r="L9" s="625" t="s">
        <v>1</v>
      </c>
      <c r="M9" s="806">
        <v>158.19999999999999</v>
      </c>
      <c r="N9" s="955">
        <v>6.5000000000000002E-2</v>
      </c>
      <c r="O9" s="661"/>
      <c r="P9" s="625" t="s">
        <v>1</v>
      </c>
      <c r="Q9" s="806">
        <v>255.2</v>
      </c>
      <c r="R9" s="955">
        <v>0.106</v>
      </c>
      <c r="S9" s="661"/>
      <c r="T9" s="625" t="s">
        <v>1</v>
      </c>
      <c r="U9" s="806">
        <v>231</v>
      </c>
      <c r="V9" s="955">
        <v>9.8000000000000004E-2</v>
      </c>
    </row>
    <row r="10" spans="1:22" s="584" customFormat="1" ht="15" customHeight="1" x14ac:dyDescent="0.2">
      <c r="B10" s="613"/>
      <c r="C10" s="661" t="s">
        <v>412</v>
      </c>
      <c r="D10" s="625"/>
      <c r="E10" s="806">
        <v>15.4</v>
      </c>
      <c r="F10" s="1034">
        <v>7.0000000000000001E-3</v>
      </c>
      <c r="G10" s="661"/>
      <c r="H10" s="625"/>
      <c r="I10" s="806">
        <v>16.7</v>
      </c>
      <c r="J10" s="957">
        <v>7.0000000000000001E-3</v>
      </c>
      <c r="K10" s="661"/>
      <c r="L10" s="625"/>
      <c r="M10" s="806">
        <v>20.9</v>
      </c>
      <c r="N10" s="986">
        <v>8.9999999999999993E-3</v>
      </c>
      <c r="O10" s="661"/>
      <c r="P10" s="625"/>
      <c r="Q10" s="806">
        <v>26.2</v>
      </c>
      <c r="R10" s="994">
        <v>1.0999999999999999E-2</v>
      </c>
      <c r="S10" s="661"/>
      <c r="T10" s="625"/>
      <c r="U10" s="806">
        <v>26.3</v>
      </c>
      <c r="V10" s="1010">
        <v>1.0999999999999999E-2</v>
      </c>
    </row>
    <row r="11" spans="1:22" ht="15" customHeight="1" x14ac:dyDescent="0.2">
      <c r="A11" s="584"/>
      <c r="B11" s="613"/>
      <c r="C11" s="627" t="s">
        <v>107</v>
      </c>
      <c r="D11" s="613"/>
      <c r="E11" s="806">
        <v>363</v>
      </c>
      <c r="F11" s="1034">
        <v>0.16300000000000001</v>
      </c>
      <c r="G11" s="662"/>
      <c r="H11" s="613"/>
      <c r="I11" s="806">
        <v>419.9</v>
      </c>
      <c r="J11" s="782">
        <v>0.17</v>
      </c>
      <c r="K11" s="662"/>
      <c r="L11" s="613"/>
      <c r="M11" s="806">
        <v>370.1</v>
      </c>
      <c r="N11" s="955">
        <v>0.152</v>
      </c>
      <c r="O11" s="662"/>
      <c r="P11" s="613"/>
      <c r="Q11" s="806">
        <v>260</v>
      </c>
      <c r="R11" s="955">
        <v>0.107</v>
      </c>
      <c r="S11" s="662"/>
      <c r="T11" s="613"/>
      <c r="U11" s="806">
        <v>217.3</v>
      </c>
      <c r="V11" s="955">
        <v>9.1999999999999998E-2</v>
      </c>
    </row>
    <row r="12" spans="1:22" ht="15" customHeight="1" x14ac:dyDescent="0.2">
      <c r="A12" s="584"/>
      <c r="B12" s="613"/>
      <c r="C12" s="627" t="s">
        <v>169</v>
      </c>
      <c r="D12" s="613"/>
      <c r="E12" s="806">
        <v>84</v>
      </c>
      <c r="F12" s="1034">
        <v>3.7999999999999999E-2</v>
      </c>
      <c r="G12" s="662"/>
      <c r="H12" s="613"/>
      <c r="I12" s="806">
        <v>87.2</v>
      </c>
      <c r="J12" s="782">
        <v>3.5000000000000003E-2</v>
      </c>
      <c r="K12" s="662"/>
      <c r="L12" s="613"/>
      <c r="M12" s="806">
        <v>100.3</v>
      </c>
      <c r="N12" s="955">
        <v>4.1000000000000002E-2</v>
      </c>
      <c r="O12" s="662"/>
      <c r="P12" s="613"/>
      <c r="Q12" s="806">
        <v>98.4</v>
      </c>
      <c r="R12" s="955">
        <v>4.1000000000000002E-2</v>
      </c>
      <c r="S12" s="662"/>
      <c r="T12" s="613"/>
      <c r="U12" s="806">
        <v>107.9</v>
      </c>
      <c r="V12" s="955">
        <v>4.4999999999999998E-2</v>
      </c>
    </row>
    <row r="13" spans="1:22" s="449" customFormat="1" ht="15" customHeight="1" x14ac:dyDescent="0.2">
      <c r="A13" s="584"/>
      <c r="B13" s="614"/>
      <c r="C13" s="627" t="s">
        <v>305</v>
      </c>
      <c r="D13" s="614"/>
      <c r="E13" s="806">
        <v>28.9</v>
      </c>
      <c r="F13" s="1034">
        <v>1.2999999999999999E-2</v>
      </c>
      <c r="G13" s="662"/>
      <c r="H13" s="614"/>
      <c r="I13" s="806">
        <v>18.7</v>
      </c>
      <c r="J13" s="782">
        <v>8.0000000000000002E-3</v>
      </c>
      <c r="K13" s="662"/>
      <c r="L13" s="614"/>
      <c r="M13" s="806">
        <v>20.5</v>
      </c>
      <c r="N13" s="955">
        <v>8.0000000000000002E-3</v>
      </c>
      <c r="O13" s="662"/>
      <c r="P13" s="614"/>
      <c r="Q13" s="806">
        <v>20.5</v>
      </c>
      <c r="R13" s="955">
        <v>8.0000000000000002E-3</v>
      </c>
      <c r="S13" s="662"/>
      <c r="T13" s="614"/>
      <c r="U13" s="806">
        <v>21.4</v>
      </c>
      <c r="V13" s="955">
        <v>8.9999999999999993E-3</v>
      </c>
    </row>
    <row r="14" spans="1:22" ht="15" customHeight="1" x14ac:dyDescent="0.2">
      <c r="A14" s="584"/>
      <c r="B14" s="613"/>
      <c r="C14" s="627" t="s">
        <v>151</v>
      </c>
      <c r="D14" s="625"/>
      <c r="E14" s="806">
        <v>17.5</v>
      </c>
      <c r="F14" s="1034">
        <v>8.0000000000000002E-3</v>
      </c>
      <c r="G14" s="662"/>
      <c r="H14" s="625"/>
      <c r="I14" s="806">
        <v>34.1</v>
      </c>
      <c r="J14" s="782">
        <v>1.4E-2</v>
      </c>
      <c r="K14" s="662"/>
      <c r="L14" s="625"/>
      <c r="M14" s="806">
        <v>42.5</v>
      </c>
      <c r="N14" s="955">
        <v>1.7000000000000001E-2</v>
      </c>
      <c r="O14" s="662"/>
      <c r="P14" s="625"/>
      <c r="Q14" s="806">
        <v>41.9</v>
      </c>
      <c r="R14" s="955">
        <v>1.7000000000000001E-2</v>
      </c>
      <c r="S14" s="662"/>
      <c r="T14" s="625"/>
      <c r="U14" s="806">
        <v>98.2</v>
      </c>
      <c r="V14" s="955">
        <v>4.1000000000000002E-2</v>
      </c>
    </row>
    <row r="15" spans="1:22" s="449" customFormat="1" ht="15" customHeight="1" x14ac:dyDescent="0.2">
      <c r="A15" s="584"/>
      <c r="B15" s="614"/>
      <c r="C15" s="627" t="s">
        <v>106</v>
      </c>
      <c r="D15" s="625"/>
      <c r="E15" s="806">
        <v>184.1</v>
      </c>
      <c r="F15" s="1034">
        <v>8.3000000000000004E-2</v>
      </c>
      <c r="G15" s="662"/>
      <c r="H15" s="625"/>
      <c r="I15" s="806">
        <v>190.3</v>
      </c>
      <c r="J15" s="782">
        <v>7.6999999999999999E-2</v>
      </c>
      <c r="K15" s="662"/>
      <c r="L15" s="625"/>
      <c r="M15" s="806">
        <v>169.2</v>
      </c>
      <c r="N15" s="955">
        <v>7.0000000000000007E-2</v>
      </c>
      <c r="O15" s="662"/>
      <c r="P15" s="625"/>
      <c r="Q15" s="806">
        <v>135.30000000000001</v>
      </c>
      <c r="R15" s="955">
        <v>5.6000000000000001E-2</v>
      </c>
      <c r="S15" s="662"/>
      <c r="T15" s="625"/>
      <c r="U15" s="806">
        <v>151.4</v>
      </c>
      <c r="V15" s="955">
        <v>6.4000000000000001E-2</v>
      </c>
    </row>
    <row r="16" spans="1:22" ht="15" customHeight="1" x14ac:dyDescent="0.2">
      <c r="A16" s="584"/>
      <c r="B16" s="613"/>
      <c r="C16" s="627" t="s">
        <v>152</v>
      </c>
      <c r="D16" s="625"/>
      <c r="E16" s="806">
        <v>168</v>
      </c>
      <c r="F16" s="1034">
        <v>7.5999999999999998E-2</v>
      </c>
      <c r="G16" s="662"/>
      <c r="H16" s="625"/>
      <c r="I16" s="806">
        <v>231.9</v>
      </c>
      <c r="J16" s="782">
        <v>9.4E-2</v>
      </c>
      <c r="K16" s="662"/>
      <c r="L16" s="625"/>
      <c r="M16" s="806">
        <v>217.6</v>
      </c>
      <c r="N16" s="955">
        <v>8.8999999999999996E-2</v>
      </c>
      <c r="O16" s="662"/>
      <c r="P16" s="625"/>
      <c r="Q16" s="806">
        <v>223.4</v>
      </c>
      <c r="R16" s="955">
        <v>9.2999999999999999E-2</v>
      </c>
      <c r="S16" s="662"/>
      <c r="T16" s="625"/>
      <c r="U16" s="806">
        <v>252</v>
      </c>
      <c r="V16" s="955">
        <v>0.107</v>
      </c>
    </row>
    <row r="17" spans="1:22" ht="15" customHeight="1" x14ac:dyDescent="0.2">
      <c r="A17" s="584"/>
      <c r="B17" s="613"/>
      <c r="C17" s="627" t="s">
        <v>153</v>
      </c>
      <c r="D17" s="625"/>
      <c r="E17" s="806">
        <v>20.8</v>
      </c>
      <c r="F17" s="1034">
        <v>8.9999999999999993E-3</v>
      </c>
      <c r="G17" s="662"/>
      <c r="H17" s="625"/>
      <c r="I17" s="806">
        <v>23.2</v>
      </c>
      <c r="J17" s="782">
        <v>8.9999999999999993E-3</v>
      </c>
      <c r="K17" s="662"/>
      <c r="L17" s="625"/>
      <c r="M17" s="806">
        <v>30.7</v>
      </c>
      <c r="N17" s="955">
        <v>1.2999999999999999E-2</v>
      </c>
      <c r="O17" s="662"/>
      <c r="P17" s="625"/>
      <c r="Q17" s="806">
        <v>33</v>
      </c>
      <c r="R17" s="955">
        <v>1.4E-2</v>
      </c>
      <c r="S17" s="662"/>
      <c r="T17" s="625"/>
      <c r="U17" s="806">
        <v>8.8000000000000007</v>
      </c>
      <c r="V17" s="955">
        <v>4.0000000000000001E-3</v>
      </c>
    </row>
    <row r="18" spans="1:22" s="584" customFormat="1" ht="15" customHeight="1" x14ac:dyDescent="0.2">
      <c r="B18" s="614"/>
      <c r="C18" s="627" t="s">
        <v>314</v>
      </c>
      <c r="D18" s="625"/>
      <c r="E18" s="806">
        <v>2.4</v>
      </c>
      <c r="F18" s="1034">
        <v>1E-3</v>
      </c>
      <c r="G18" s="662"/>
      <c r="H18" s="625"/>
      <c r="I18" s="806">
        <v>5.5</v>
      </c>
      <c r="J18" s="782">
        <v>2E-3</v>
      </c>
      <c r="K18" s="662"/>
      <c r="L18" s="625"/>
      <c r="M18" s="806">
        <v>5.6</v>
      </c>
      <c r="N18" s="955">
        <v>2E-3</v>
      </c>
      <c r="O18" s="662"/>
      <c r="P18" s="625"/>
      <c r="Q18" s="806">
        <v>4</v>
      </c>
      <c r="R18" s="955">
        <v>2E-3</v>
      </c>
      <c r="S18" s="662"/>
      <c r="T18" s="625"/>
      <c r="U18" s="806">
        <v>4.2</v>
      </c>
      <c r="V18" s="955">
        <v>2E-3</v>
      </c>
    </row>
    <row r="19" spans="1:22" s="449" customFormat="1" ht="15" customHeight="1" x14ac:dyDescent="0.2">
      <c r="A19" s="584"/>
      <c r="B19" s="614"/>
      <c r="C19" s="627" t="s">
        <v>296</v>
      </c>
      <c r="D19" s="625"/>
      <c r="E19" s="806">
        <v>39.6</v>
      </c>
      <c r="F19" s="1034">
        <v>1.7999999999999999E-2</v>
      </c>
      <c r="G19" s="662"/>
      <c r="H19" s="625"/>
      <c r="I19" s="806">
        <v>46.1</v>
      </c>
      <c r="J19" s="782">
        <v>1.9E-2</v>
      </c>
      <c r="K19" s="662"/>
      <c r="L19" s="625"/>
      <c r="M19" s="806">
        <v>47.3</v>
      </c>
      <c r="N19" s="955">
        <v>1.9E-2</v>
      </c>
      <c r="O19" s="662"/>
      <c r="P19" s="625"/>
      <c r="Q19" s="806">
        <v>36.9</v>
      </c>
      <c r="R19" s="955">
        <v>1.4999999999999999E-2</v>
      </c>
      <c r="S19" s="662"/>
      <c r="T19" s="625"/>
      <c r="U19" s="806">
        <v>37.9</v>
      </c>
      <c r="V19" s="955">
        <v>1.6E-2</v>
      </c>
    </row>
    <row r="20" spans="1:22" s="584" customFormat="1" ht="15" customHeight="1" x14ac:dyDescent="0.2">
      <c r="B20" s="614"/>
      <c r="C20" s="662" t="s">
        <v>352</v>
      </c>
      <c r="D20" s="625"/>
      <c r="E20" s="806">
        <v>127.9</v>
      </c>
      <c r="F20" s="1034">
        <v>5.8000000000000003E-2</v>
      </c>
      <c r="G20" s="662"/>
      <c r="H20" s="625"/>
      <c r="I20" s="806">
        <v>138.69999999999999</v>
      </c>
      <c r="J20" s="782">
        <v>5.6000000000000001E-2</v>
      </c>
      <c r="K20" s="662"/>
      <c r="L20" s="625"/>
      <c r="M20" s="806">
        <v>140.69999999999999</v>
      </c>
      <c r="N20" s="955">
        <v>5.8000000000000003E-2</v>
      </c>
      <c r="O20" s="662"/>
      <c r="P20" s="625"/>
      <c r="Q20" s="806">
        <v>134.1</v>
      </c>
      <c r="R20" s="955">
        <v>5.6000000000000001E-2</v>
      </c>
      <c r="S20" s="662"/>
      <c r="T20" s="625"/>
      <c r="U20" s="806">
        <v>107.8</v>
      </c>
      <c r="V20" s="955">
        <v>4.4999999999999998E-2</v>
      </c>
    </row>
    <row r="21" spans="1:22" ht="15" customHeight="1" x14ac:dyDescent="0.2">
      <c r="A21" s="584"/>
      <c r="B21" s="613"/>
      <c r="C21" s="627" t="s">
        <v>493</v>
      </c>
      <c r="D21" s="625"/>
      <c r="E21" s="962">
        <v>705.1</v>
      </c>
      <c r="F21" s="1000">
        <v>0.317</v>
      </c>
      <c r="G21" s="662"/>
      <c r="H21" s="625"/>
      <c r="I21" s="962">
        <v>722.2</v>
      </c>
      <c r="J21" s="669">
        <v>0.29099999999999998</v>
      </c>
      <c r="K21" s="662"/>
      <c r="L21" s="625"/>
      <c r="M21" s="963">
        <v>693</v>
      </c>
      <c r="N21" s="669">
        <v>0.28499999999999998</v>
      </c>
      <c r="O21" s="662"/>
      <c r="P21" s="625"/>
      <c r="Q21" s="963">
        <v>648.6</v>
      </c>
      <c r="R21" s="669">
        <v>0.26900000000000002</v>
      </c>
      <c r="S21" s="662"/>
      <c r="T21" s="625"/>
      <c r="U21" s="963">
        <v>701.9</v>
      </c>
      <c r="V21" s="669">
        <v>0.29699999999999999</v>
      </c>
    </row>
    <row r="22" spans="1:22" s="328" customFormat="1" ht="15" customHeight="1" x14ac:dyDescent="0.25">
      <c r="A22" s="563"/>
      <c r="B22" s="563"/>
      <c r="C22" s="677" t="s">
        <v>324</v>
      </c>
      <c r="D22" s="619"/>
      <c r="E22" s="1018">
        <v>1787.1</v>
      </c>
      <c r="F22" s="1019">
        <v>0.80500000000000005</v>
      </c>
      <c r="G22" s="677"/>
      <c r="H22" s="619"/>
      <c r="I22" s="964">
        <v>2038.6</v>
      </c>
      <c r="J22" s="641">
        <v>0.82399999999999995</v>
      </c>
      <c r="K22" s="677"/>
      <c r="L22" s="619"/>
      <c r="M22" s="964">
        <v>2016.6</v>
      </c>
      <c r="N22" s="641">
        <v>0.82799999999999996</v>
      </c>
      <c r="O22" s="677"/>
      <c r="P22" s="619"/>
      <c r="Q22" s="964">
        <v>1917.5</v>
      </c>
      <c r="R22" s="641">
        <v>0.79500000000000004</v>
      </c>
      <c r="S22" s="677"/>
      <c r="T22" s="619"/>
      <c r="U22" s="964">
        <v>1966.1</v>
      </c>
      <c r="V22" s="641">
        <v>0.83099999999999996</v>
      </c>
    </row>
    <row r="23" spans="1:22" ht="15" customHeight="1" x14ac:dyDescent="0.25">
      <c r="A23" s="584"/>
      <c r="B23" s="584"/>
      <c r="C23" s="628"/>
      <c r="D23" s="625"/>
      <c r="E23" s="1020"/>
      <c r="F23" s="1021"/>
      <c r="G23" s="663"/>
      <c r="H23" s="625"/>
      <c r="I23" s="654"/>
      <c r="J23" s="642"/>
      <c r="K23" s="663"/>
      <c r="L23" s="625"/>
      <c r="M23" s="654"/>
      <c r="N23" s="642"/>
      <c r="O23" s="663"/>
      <c r="P23" s="625"/>
      <c r="Q23" s="643"/>
      <c r="R23" s="642"/>
      <c r="S23" s="663"/>
      <c r="T23" s="625"/>
      <c r="U23" s="654"/>
      <c r="V23" s="642"/>
    </row>
    <row r="24" spans="1:22" x14ac:dyDescent="0.2">
      <c r="A24" s="584"/>
      <c r="B24" s="584"/>
      <c r="C24" s="743" t="s">
        <v>495</v>
      </c>
      <c r="D24" s="625"/>
      <c r="E24" s="806">
        <v>31.2</v>
      </c>
      <c r="F24" s="1034">
        <v>1.4E-2</v>
      </c>
      <c r="G24" s="743"/>
      <c r="H24" s="625"/>
      <c r="I24" s="806">
        <v>30.8</v>
      </c>
      <c r="J24" s="957">
        <v>1.2E-2</v>
      </c>
      <c r="K24" s="743"/>
      <c r="L24" s="625"/>
      <c r="M24" s="806">
        <v>30.7</v>
      </c>
      <c r="N24" s="986">
        <v>1.2999999999999999E-2</v>
      </c>
      <c r="O24" s="743"/>
      <c r="P24" s="625"/>
      <c r="Q24" s="806">
        <v>30.1</v>
      </c>
      <c r="R24" s="994">
        <v>1.2E-2</v>
      </c>
      <c r="S24" s="743"/>
      <c r="T24" s="625"/>
      <c r="U24" s="806">
        <v>29.6</v>
      </c>
      <c r="V24" s="1010">
        <v>1.2999999999999999E-2</v>
      </c>
    </row>
    <row r="25" spans="1:22" s="584" customFormat="1" x14ac:dyDescent="0.2">
      <c r="C25" s="663" t="s">
        <v>494</v>
      </c>
      <c r="D25" s="625"/>
      <c r="E25" s="806">
        <v>15.8</v>
      </c>
      <c r="F25" s="1034">
        <v>7.0000000000000001E-3</v>
      </c>
      <c r="G25" s="663"/>
      <c r="H25" s="625"/>
      <c r="I25" s="806">
        <v>16.100000000000001</v>
      </c>
      <c r="J25" s="957">
        <v>7.0000000000000001E-3</v>
      </c>
      <c r="K25" s="663"/>
      <c r="L25" s="625"/>
      <c r="M25" s="806">
        <v>17.2</v>
      </c>
      <c r="N25" s="986">
        <v>7.0000000000000001E-3</v>
      </c>
      <c r="O25" s="663"/>
      <c r="P25" s="625"/>
      <c r="Q25" s="806">
        <v>15.4</v>
      </c>
      <c r="R25" s="994">
        <v>6.0000000000000001E-3</v>
      </c>
      <c r="S25" s="663"/>
      <c r="T25" s="625"/>
      <c r="U25" s="806">
        <v>15.6</v>
      </c>
      <c r="V25" s="1010">
        <v>7.0000000000000001E-3</v>
      </c>
    </row>
    <row r="26" spans="1:22" s="584" customFormat="1" x14ac:dyDescent="0.2">
      <c r="C26" s="663" t="s">
        <v>498</v>
      </c>
      <c r="D26" s="625"/>
      <c r="E26" s="806">
        <v>152.1</v>
      </c>
      <c r="F26" s="1034">
        <v>6.8000000000000005E-2</v>
      </c>
      <c r="G26" s="663"/>
      <c r="H26" s="625"/>
      <c r="I26" s="806">
        <v>99.9</v>
      </c>
      <c r="J26" s="994">
        <v>0.04</v>
      </c>
      <c r="K26" s="663"/>
      <c r="L26" s="625"/>
      <c r="M26" s="806">
        <v>89.5</v>
      </c>
      <c r="N26" s="1010">
        <v>3.6999999999999998E-2</v>
      </c>
      <c r="O26" s="663"/>
      <c r="P26" s="625"/>
      <c r="Q26" s="633">
        <v>0</v>
      </c>
      <c r="R26" s="639">
        <v>0</v>
      </c>
      <c r="S26" s="663"/>
      <c r="T26" s="625"/>
      <c r="U26" s="633">
        <v>0</v>
      </c>
      <c r="V26" s="639">
        <v>0</v>
      </c>
    </row>
    <row r="27" spans="1:22" s="584" customFormat="1" ht="15" customHeight="1" x14ac:dyDescent="0.2">
      <c r="C27" s="663" t="s">
        <v>297</v>
      </c>
      <c r="D27" s="625"/>
      <c r="E27" s="806">
        <v>0.7</v>
      </c>
      <c r="F27" s="639">
        <v>0</v>
      </c>
      <c r="G27" s="663"/>
      <c r="H27" s="625"/>
      <c r="I27" s="806">
        <v>3.3</v>
      </c>
      <c r="J27" s="782">
        <v>1E-3</v>
      </c>
      <c r="K27" s="663"/>
      <c r="L27" s="625"/>
      <c r="M27" s="806">
        <v>1.7</v>
      </c>
      <c r="N27" s="955">
        <v>1E-3</v>
      </c>
      <c r="O27" s="663"/>
      <c r="P27" s="625"/>
      <c r="Q27" s="794">
        <v>4.3</v>
      </c>
      <c r="R27" s="955">
        <v>2E-3</v>
      </c>
      <c r="S27" s="663"/>
      <c r="T27" s="625"/>
      <c r="U27" s="794">
        <v>4.7</v>
      </c>
      <c r="V27" s="986">
        <v>2E-3</v>
      </c>
    </row>
    <row r="28" spans="1:22" ht="15" customHeight="1" x14ac:dyDescent="0.2">
      <c r="A28" s="584"/>
      <c r="B28" s="584"/>
      <c r="C28" s="627" t="s">
        <v>298</v>
      </c>
      <c r="D28" s="629"/>
      <c r="E28" s="212">
        <v>235.6</v>
      </c>
      <c r="F28" s="1034">
        <v>0.106</v>
      </c>
      <c r="G28" s="662"/>
      <c r="H28" s="629"/>
      <c r="I28" s="794">
        <v>287.2</v>
      </c>
      <c r="J28" s="669">
        <v>0.11600000000000001</v>
      </c>
      <c r="K28" s="662"/>
      <c r="L28" s="629"/>
      <c r="M28" s="794">
        <v>280</v>
      </c>
      <c r="N28" s="669">
        <v>0.114</v>
      </c>
      <c r="O28" s="662"/>
      <c r="P28" s="629"/>
      <c r="Q28" s="794">
        <v>446.5</v>
      </c>
      <c r="R28" s="669">
        <v>0.185</v>
      </c>
      <c r="S28" s="662"/>
      <c r="T28" s="629"/>
      <c r="U28" s="794">
        <v>346.6</v>
      </c>
      <c r="V28" s="669">
        <v>0.14699999999999999</v>
      </c>
    </row>
    <row r="29" spans="1:22" s="449" customFormat="1" ht="15" customHeight="1" thickBot="1" x14ac:dyDescent="0.3">
      <c r="A29" s="584"/>
      <c r="B29" s="584"/>
      <c r="C29" s="677" t="s">
        <v>104</v>
      </c>
      <c r="D29" s="644" t="s">
        <v>1</v>
      </c>
      <c r="E29" s="647">
        <v>2222.5</v>
      </c>
      <c r="F29" s="691">
        <v>1</v>
      </c>
      <c r="G29" s="677"/>
      <c r="H29" s="644" t="s">
        <v>1</v>
      </c>
      <c r="I29" s="646">
        <v>2475.9</v>
      </c>
      <c r="J29" s="684">
        <v>1</v>
      </c>
      <c r="K29" s="677"/>
      <c r="L29" s="644" t="s">
        <v>1</v>
      </c>
      <c r="M29" s="646">
        <v>2435.6999999999998</v>
      </c>
      <c r="N29" s="684">
        <v>1</v>
      </c>
      <c r="O29" s="677"/>
      <c r="P29" s="644" t="s">
        <v>1</v>
      </c>
      <c r="Q29" s="646">
        <v>2413.8000000000002</v>
      </c>
      <c r="R29" s="684">
        <v>1</v>
      </c>
      <c r="S29" s="677"/>
      <c r="T29" s="644" t="s">
        <v>1</v>
      </c>
      <c r="U29" s="646">
        <v>2362.6</v>
      </c>
      <c r="V29" s="684">
        <v>1</v>
      </c>
    </row>
    <row r="30" spans="1:22" ht="15" customHeight="1" x14ac:dyDescent="0.2">
      <c r="A30" s="584"/>
      <c r="B30" s="584"/>
      <c r="C30" s="613"/>
      <c r="D30" s="625"/>
      <c r="E30" s="212"/>
      <c r="F30" s="1022"/>
      <c r="G30" s="613"/>
      <c r="H30" s="625"/>
      <c r="I30" s="794"/>
      <c r="J30" s="708"/>
      <c r="K30" s="613"/>
      <c r="L30" s="625"/>
      <c r="M30" s="794"/>
      <c r="N30" s="708"/>
      <c r="O30" s="613"/>
      <c r="P30" s="625"/>
      <c r="Q30" s="794"/>
      <c r="R30" s="708"/>
      <c r="S30" s="613"/>
      <c r="T30" s="625"/>
      <c r="U30" s="794"/>
      <c r="V30" s="708"/>
    </row>
    <row r="31" spans="1:22" ht="15" customHeight="1" x14ac:dyDescent="0.25">
      <c r="A31" s="584"/>
      <c r="B31" s="584"/>
      <c r="C31" s="621" t="s">
        <v>102</v>
      </c>
      <c r="D31" s="625"/>
      <c r="E31" s="707"/>
      <c r="F31" s="1006"/>
      <c r="G31" s="621"/>
      <c r="H31" s="625"/>
      <c r="I31" s="794"/>
      <c r="J31" s="708"/>
      <c r="K31" s="621"/>
      <c r="L31" s="625"/>
      <c r="M31" s="794"/>
      <c r="N31" s="708"/>
      <c r="O31" s="621"/>
      <c r="P31" s="625"/>
      <c r="Q31" s="794"/>
      <c r="R31" s="708"/>
      <c r="S31" s="621"/>
      <c r="T31" s="625"/>
      <c r="U31" s="794"/>
      <c r="V31" s="708"/>
    </row>
    <row r="32" spans="1:22" ht="15" customHeight="1" x14ac:dyDescent="0.2">
      <c r="A32" s="584"/>
      <c r="B32" s="584"/>
      <c r="C32" s="614" t="s">
        <v>5</v>
      </c>
      <c r="D32" s="625" t="s">
        <v>1</v>
      </c>
      <c r="E32" s="794">
        <v>347.3</v>
      </c>
      <c r="F32" s="1033">
        <v>0.191</v>
      </c>
      <c r="G32" s="614"/>
      <c r="H32" s="625" t="s">
        <v>1</v>
      </c>
      <c r="I32" s="794">
        <v>446.9</v>
      </c>
      <c r="J32" s="782">
        <v>0.216</v>
      </c>
      <c r="K32" s="614"/>
      <c r="L32" s="625" t="s">
        <v>1</v>
      </c>
      <c r="M32" s="794">
        <v>481</v>
      </c>
      <c r="N32" s="955">
        <v>0.23499999999999999</v>
      </c>
      <c r="O32" s="614"/>
      <c r="P32" s="625" t="s">
        <v>1</v>
      </c>
      <c r="Q32" s="794">
        <v>542.20000000000005</v>
      </c>
      <c r="R32" s="955">
        <v>0.27800000000000002</v>
      </c>
      <c r="S32" s="614"/>
      <c r="T32" s="625" t="s">
        <v>1</v>
      </c>
      <c r="U32" s="794">
        <v>481.2</v>
      </c>
      <c r="V32" s="955">
        <v>0.24099999999999999</v>
      </c>
    </row>
    <row r="33" spans="1:22" ht="15" customHeight="1" x14ac:dyDescent="0.2">
      <c r="A33" s="584"/>
      <c r="B33" s="584"/>
      <c r="C33" s="614" t="s">
        <v>6</v>
      </c>
      <c r="D33" s="625"/>
      <c r="E33" s="794">
        <v>759.3</v>
      </c>
      <c r="F33" s="1033">
        <v>0.41699999999999998</v>
      </c>
      <c r="G33" s="614"/>
      <c r="H33" s="625"/>
      <c r="I33" s="794">
        <v>931.9</v>
      </c>
      <c r="J33" s="782">
        <v>0.45</v>
      </c>
      <c r="K33" s="614"/>
      <c r="L33" s="625"/>
      <c r="M33" s="794">
        <v>887.2</v>
      </c>
      <c r="N33" s="955">
        <v>0.433</v>
      </c>
      <c r="O33" s="614"/>
      <c r="P33" s="625"/>
      <c r="Q33" s="794">
        <v>775.3</v>
      </c>
      <c r="R33" s="955">
        <v>0.39800000000000002</v>
      </c>
      <c r="S33" s="614"/>
      <c r="T33" s="625"/>
      <c r="U33" s="794">
        <v>847.9</v>
      </c>
      <c r="V33" s="955">
        <v>0.42499999999999999</v>
      </c>
    </row>
    <row r="34" spans="1:22" ht="15" customHeight="1" x14ac:dyDescent="0.2">
      <c r="A34" s="584"/>
      <c r="B34" s="584"/>
      <c r="C34" s="614" t="s">
        <v>7</v>
      </c>
      <c r="D34" s="625"/>
      <c r="E34" s="794">
        <v>385.1</v>
      </c>
      <c r="F34" s="1033">
        <v>0.21199999999999999</v>
      </c>
      <c r="G34" s="614"/>
      <c r="H34" s="625"/>
      <c r="I34" s="794">
        <v>365.6</v>
      </c>
      <c r="J34" s="782">
        <v>0.17699999999999999</v>
      </c>
      <c r="K34" s="614"/>
      <c r="L34" s="625"/>
      <c r="M34" s="794">
        <v>353.6</v>
      </c>
      <c r="N34" s="955">
        <v>0.17299999999999999</v>
      </c>
      <c r="O34" s="614"/>
      <c r="P34" s="625"/>
      <c r="Q34" s="794">
        <v>339.8</v>
      </c>
      <c r="R34" s="955">
        <v>0.17499999999999999</v>
      </c>
      <c r="S34" s="614"/>
      <c r="T34" s="625"/>
      <c r="U34" s="794">
        <v>368.7</v>
      </c>
      <c r="V34" s="955">
        <v>0.185</v>
      </c>
    </row>
    <row r="35" spans="1:22" ht="15" customHeight="1" x14ac:dyDescent="0.2">
      <c r="A35" s="584"/>
      <c r="B35" s="584"/>
      <c r="C35" s="614" t="s">
        <v>8</v>
      </c>
      <c r="D35" s="625"/>
      <c r="E35" s="794">
        <v>192</v>
      </c>
      <c r="F35" s="1033">
        <v>0.106</v>
      </c>
      <c r="G35" s="614"/>
      <c r="H35" s="625"/>
      <c r="I35" s="794">
        <v>187.7</v>
      </c>
      <c r="J35" s="782">
        <v>9.0999999999999998E-2</v>
      </c>
      <c r="K35" s="614"/>
      <c r="L35" s="625"/>
      <c r="M35" s="794">
        <v>188.7</v>
      </c>
      <c r="N35" s="955">
        <v>9.1999999999999998E-2</v>
      </c>
      <c r="O35" s="614"/>
      <c r="P35" s="625"/>
      <c r="Q35" s="794">
        <v>162.4</v>
      </c>
      <c r="R35" s="955">
        <v>8.3000000000000004E-2</v>
      </c>
      <c r="S35" s="614"/>
      <c r="T35" s="625"/>
      <c r="U35" s="794">
        <v>186.5</v>
      </c>
      <c r="V35" s="955">
        <v>9.2999999999999999E-2</v>
      </c>
    </row>
    <row r="36" spans="1:22" ht="15" customHeight="1" x14ac:dyDescent="0.2">
      <c r="A36" s="584"/>
      <c r="B36" s="584"/>
      <c r="C36" s="614" t="s">
        <v>108</v>
      </c>
      <c r="D36" s="625"/>
      <c r="E36" s="794">
        <v>134.6</v>
      </c>
      <c r="F36" s="1033">
        <v>7.3999999999999996E-2</v>
      </c>
      <c r="G36" s="614"/>
      <c r="H36" s="625"/>
      <c r="I36" s="794">
        <v>137.30000000000001</v>
      </c>
      <c r="J36" s="669">
        <v>6.6000000000000003E-2</v>
      </c>
      <c r="K36" s="614"/>
      <c r="L36" s="625"/>
      <c r="M36" s="794">
        <v>136.80000000000001</v>
      </c>
      <c r="N36" s="669">
        <v>6.7000000000000004E-2</v>
      </c>
      <c r="O36" s="614"/>
      <c r="P36" s="625"/>
      <c r="Q36" s="794">
        <v>127.9</v>
      </c>
      <c r="R36" s="955">
        <v>6.6000000000000003E-2</v>
      </c>
      <c r="S36" s="614"/>
      <c r="T36" s="625"/>
      <c r="U36" s="794">
        <v>111.4</v>
      </c>
      <c r="V36" s="645">
        <v>5.6000000000000001E-2</v>
      </c>
    </row>
    <row r="37" spans="1:22" s="463" customFormat="1" ht="15" customHeight="1" thickBot="1" x14ac:dyDescent="0.3">
      <c r="A37" s="563"/>
      <c r="B37" s="563"/>
      <c r="C37" s="621"/>
      <c r="D37" s="644" t="s">
        <v>1</v>
      </c>
      <c r="E37" s="646">
        <v>1818.3</v>
      </c>
      <c r="F37" s="684">
        <v>1</v>
      </c>
      <c r="G37" s="621"/>
      <c r="H37" s="644" t="s">
        <v>1</v>
      </c>
      <c r="I37" s="646">
        <v>2069.4</v>
      </c>
      <c r="J37" s="684">
        <v>1</v>
      </c>
      <c r="K37" s="621"/>
      <c r="L37" s="644" t="s">
        <v>1</v>
      </c>
      <c r="M37" s="646">
        <v>2047.3</v>
      </c>
      <c r="N37" s="684">
        <v>1</v>
      </c>
      <c r="O37" s="621"/>
      <c r="P37" s="644" t="s">
        <v>1</v>
      </c>
      <c r="Q37" s="646">
        <v>1947.6</v>
      </c>
      <c r="R37" s="684">
        <v>1</v>
      </c>
      <c r="S37" s="621"/>
      <c r="T37" s="644" t="s">
        <v>1</v>
      </c>
      <c r="U37" s="646">
        <v>1995.7</v>
      </c>
      <c r="V37" s="684">
        <v>1</v>
      </c>
    </row>
    <row r="38" spans="1:22" ht="15" customHeight="1" x14ac:dyDescent="0.2">
      <c r="A38" s="584"/>
      <c r="B38" s="584"/>
      <c r="C38" s="613"/>
      <c r="D38" s="625"/>
      <c r="E38" s="707"/>
      <c r="F38" s="1006"/>
      <c r="G38" s="613"/>
      <c r="H38" s="625"/>
      <c r="I38" s="794"/>
      <c r="J38" s="708"/>
      <c r="K38" s="613"/>
      <c r="L38" s="625"/>
      <c r="M38" s="794"/>
      <c r="N38" s="708"/>
      <c r="O38" s="613"/>
      <c r="P38" s="625"/>
      <c r="Q38" s="794"/>
      <c r="R38" s="708"/>
      <c r="S38" s="613"/>
      <c r="T38" s="625"/>
      <c r="U38" s="794"/>
      <c r="V38" s="708"/>
    </row>
    <row r="39" spans="1:22" ht="15" customHeight="1" x14ac:dyDescent="0.25">
      <c r="A39" s="584"/>
      <c r="B39" s="584"/>
      <c r="C39" s="621" t="s">
        <v>470</v>
      </c>
      <c r="D39" s="625"/>
      <c r="E39" s="707"/>
      <c r="F39" s="1006"/>
      <c r="G39" s="621"/>
      <c r="H39" s="625"/>
      <c r="I39" s="794"/>
      <c r="J39" s="708"/>
      <c r="K39" s="621"/>
      <c r="L39" s="625"/>
      <c r="M39" s="794"/>
      <c r="N39" s="708"/>
      <c r="O39" s="621"/>
      <c r="P39" s="625"/>
      <c r="Q39" s="794"/>
      <c r="R39" s="708"/>
      <c r="S39" s="621"/>
      <c r="T39" s="625"/>
      <c r="U39" s="794"/>
      <c r="V39" s="708"/>
    </row>
    <row r="40" spans="1:22" ht="15" customHeight="1" x14ac:dyDescent="0.2">
      <c r="A40" s="584"/>
      <c r="B40" s="584"/>
      <c r="C40" s="631" t="s">
        <v>356</v>
      </c>
      <c r="D40" s="625" t="s">
        <v>1</v>
      </c>
      <c r="E40" s="794">
        <v>487.3</v>
      </c>
      <c r="F40" s="1033">
        <v>0.56499999999999995</v>
      </c>
      <c r="G40" s="631"/>
      <c r="H40" s="625" t="s">
        <v>1</v>
      </c>
      <c r="I40" s="794">
        <v>486</v>
      </c>
      <c r="J40" s="782">
        <v>0.54500000000000004</v>
      </c>
      <c r="K40" s="631"/>
      <c r="L40" s="625" t="s">
        <v>1</v>
      </c>
      <c r="M40" s="794">
        <v>469.9</v>
      </c>
      <c r="N40" s="955">
        <v>0.54400000000000004</v>
      </c>
      <c r="O40" s="631"/>
      <c r="P40" s="625" t="s">
        <v>1</v>
      </c>
      <c r="Q40" s="794">
        <v>432.9</v>
      </c>
      <c r="R40" s="955">
        <v>0.53300000000000003</v>
      </c>
      <c r="S40" s="631"/>
      <c r="T40" s="625" t="s">
        <v>1</v>
      </c>
      <c r="U40" s="794">
        <v>452.8</v>
      </c>
      <c r="V40" s="955">
        <v>0.53900000000000003</v>
      </c>
    </row>
    <row r="41" spans="1:22" ht="15" customHeight="1" x14ac:dyDescent="0.2">
      <c r="A41" s="584"/>
      <c r="B41" s="584"/>
      <c r="C41" s="631" t="s">
        <v>501</v>
      </c>
      <c r="D41" s="625"/>
      <c r="E41" s="794">
        <v>338.3</v>
      </c>
      <c r="F41" s="1033">
        <v>0.39100000000000001</v>
      </c>
      <c r="G41" s="631"/>
      <c r="H41" s="625"/>
      <c r="I41" s="794">
        <v>354.8</v>
      </c>
      <c r="J41" s="782">
        <v>0.39800000000000002</v>
      </c>
      <c r="K41" s="631"/>
      <c r="L41" s="625"/>
      <c r="M41" s="794">
        <v>340.9</v>
      </c>
      <c r="N41" s="955">
        <v>0.39400000000000002</v>
      </c>
      <c r="O41" s="631"/>
      <c r="P41" s="625"/>
      <c r="Q41" s="794">
        <v>325.60000000000002</v>
      </c>
      <c r="R41" s="955">
        <v>0.4</v>
      </c>
      <c r="S41" s="631"/>
      <c r="T41" s="625"/>
      <c r="U41" s="794">
        <v>336.5</v>
      </c>
      <c r="V41" s="955">
        <v>0.40100000000000002</v>
      </c>
    </row>
    <row r="42" spans="1:22" ht="15" customHeight="1" x14ac:dyDescent="0.2">
      <c r="A42" s="584"/>
      <c r="B42" s="584"/>
      <c r="C42" s="631" t="s">
        <v>357</v>
      </c>
      <c r="D42" s="625"/>
      <c r="E42" s="794">
        <v>35.700000000000003</v>
      </c>
      <c r="F42" s="1033">
        <v>4.1000000000000002E-2</v>
      </c>
      <c r="G42" s="631"/>
      <c r="H42" s="625"/>
      <c r="I42" s="794">
        <v>45.5</v>
      </c>
      <c r="J42" s="782">
        <v>5.0999999999999997E-2</v>
      </c>
      <c r="K42" s="631"/>
      <c r="L42" s="625"/>
      <c r="M42" s="794">
        <v>47.3</v>
      </c>
      <c r="N42" s="955">
        <v>5.5E-2</v>
      </c>
      <c r="O42" s="631"/>
      <c r="P42" s="625"/>
      <c r="Q42" s="794">
        <v>47.1</v>
      </c>
      <c r="R42" s="955">
        <v>5.8000000000000003E-2</v>
      </c>
      <c r="S42" s="631"/>
      <c r="T42" s="625"/>
      <c r="U42" s="794">
        <v>42.8</v>
      </c>
      <c r="V42" s="955">
        <v>5.0999999999999997E-2</v>
      </c>
    </row>
    <row r="43" spans="1:22" ht="15" customHeight="1" x14ac:dyDescent="0.2">
      <c r="A43" s="584"/>
      <c r="B43" s="584"/>
      <c r="C43" s="631" t="s">
        <v>350</v>
      </c>
      <c r="D43" s="625"/>
      <c r="E43" s="794">
        <v>2.9</v>
      </c>
      <c r="F43" s="1033">
        <v>3.0000000000000001E-3</v>
      </c>
      <c r="G43" s="631"/>
      <c r="H43" s="625"/>
      <c r="I43" s="794">
        <v>5.4</v>
      </c>
      <c r="J43" s="782">
        <v>6.0000000000000001E-3</v>
      </c>
      <c r="K43" s="631"/>
      <c r="L43" s="625"/>
      <c r="M43" s="794">
        <v>6.3</v>
      </c>
      <c r="N43" s="955">
        <v>7.0000000000000001E-3</v>
      </c>
      <c r="O43" s="631"/>
      <c r="P43" s="625"/>
      <c r="Q43" s="794">
        <v>7.2</v>
      </c>
      <c r="R43" s="955">
        <v>8.9999999999999993E-3</v>
      </c>
      <c r="S43" s="631"/>
      <c r="T43" s="625"/>
      <c r="U43" s="794">
        <v>7.2</v>
      </c>
      <c r="V43" s="955">
        <v>8.9999999999999993E-3</v>
      </c>
    </row>
    <row r="44" spans="1:22" s="463" customFormat="1" ht="15" customHeight="1" thickBot="1" x14ac:dyDescent="0.3">
      <c r="A44" s="563"/>
      <c r="B44" s="563"/>
      <c r="C44" s="621"/>
      <c r="D44" s="644" t="s">
        <v>1</v>
      </c>
      <c r="E44" s="647">
        <v>864.2</v>
      </c>
      <c r="F44" s="684">
        <v>1</v>
      </c>
      <c r="G44" s="621"/>
      <c r="H44" s="644" t="s">
        <v>1</v>
      </c>
      <c r="I44" s="647">
        <v>891.7</v>
      </c>
      <c r="J44" s="684">
        <v>1</v>
      </c>
      <c r="K44" s="621"/>
      <c r="L44" s="644" t="s">
        <v>1</v>
      </c>
      <c r="M44" s="647">
        <v>864.4</v>
      </c>
      <c r="N44" s="684">
        <v>1</v>
      </c>
      <c r="O44" s="621"/>
      <c r="P44" s="644" t="s">
        <v>1</v>
      </c>
      <c r="Q44" s="647">
        <v>812.8</v>
      </c>
      <c r="R44" s="684">
        <v>1</v>
      </c>
      <c r="S44" s="621"/>
      <c r="T44" s="644" t="s">
        <v>1</v>
      </c>
      <c r="U44" s="647">
        <v>839.3</v>
      </c>
      <c r="V44" s="684">
        <v>1</v>
      </c>
    </row>
    <row r="45" spans="1:22" ht="15" customHeight="1" x14ac:dyDescent="0.2">
      <c r="A45" s="584"/>
      <c r="B45" s="584"/>
      <c r="C45" s="614"/>
      <c r="D45" s="632"/>
      <c r="E45" s="618"/>
      <c r="F45" s="634"/>
      <c r="G45" s="613"/>
      <c r="H45" s="632"/>
      <c r="I45" s="618"/>
      <c r="J45" s="634"/>
      <c r="K45" s="613"/>
      <c r="L45" s="632"/>
      <c r="M45" s="618"/>
      <c r="N45" s="634"/>
      <c r="O45" s="613"/>
      <c r="P45" s="632"/>
      <c r="Q45" s="618"/>
      <c r="R45" s="634"/>
      <c r="S45" s="613"/>
      <c r="T45" s="632"/>
      <c r="U45" s="618"/>
      <c r="V45" s="634"/>
    </row>
    <row r="46" spans="1:22" ht="15" customHeight="1" x14ac:dyDescent="0.25">
      <c r="A46" s="584"/>
      <c r="B46" s="584"/>
      <c r="C46" s="614" t="s">
        <v>521</v>
      </c>
      <c r="D46" s="626"/>
      <c r="E46" s="494"/>
      <c r="F46" s="946">
        <v>1E-3</v>
      </c>
      <c r="G46" s="614"/>
      <c r="H46" s="626"/>
      <c r="I46" s="494"/>
      <c r="J46" s="1010">
        <v>-3.0000000000000001E-3</v>
      </c>
      <c r="K46" s="614"/>
      <c r="L46" s="626"/>
      <c r="M46" s="636"/>
      <c r="N46" s="955">
        <v>6.0000000000000001E-3</v>
      </c>
      <c r="O46" s="614"/>
      <c r="P46" s="626"/>
      <c r="Q46" s="636"/>
      <c r="R46" s="955">
        <v>3.0000000000000001E-3</v>
      </c>
      <c r="S46" s="614"/>
      <c r="T46" s="626"/>
      <c r="U46" s="636"/>
      <c r="V46" s="955">
        <v>3.0000000000000001E-3</v>
      </c>
    </row>
    <row r="47" spans="1:22" s="584" customFormat="1" ht="15" customHeight="1" x14ac:dyDescent="0.25">
      <c r="C47" s="614" t="s">
        <v>522</v>
      </c>
      <c r="D47" s="626"/>
      <c r="E47" s="639"/>
      <c r="F47" s="1028">
        <v>2E-3</v>
      </c>
      <c r="G47" s="630"/>
      <c r="H47" s="1013"/>
      <c r="I47" s="639"/>
      <c r="J47" s="639">
        <v>0</v>
      </c>
      <c r="K47" s="614"/>
      <c r="L47" s="626"/>
      <c r="M47" s="636"/>
      <c r="N47" s="1002">
        <v>5.0000000000000001E-3</v>
      </c>
      <c r="O47" s="614"/>
      <c r="P47" s="626"/>
      <c r="Q47" s="636"/>
      <c r="R47" s="1002">
        <v>3.0000000000000001E-3</v>
      </c>
      <c r="S47" s="614"/>
      <c r="T47" s="626"/>
      <c r="U47" s="636"/>
      <c r="V47" s="1002">
        <v>3.0000000000000001E-3</v>
      </c>
    </row>
    <row r="48" spans="1:22" ht="15" customHeight="1" x14ac:dyDescent="0.25">
      <c r="A48" s="584"/>
      <c r="B48" s="584"/>
      <c r="C48" s="1007" t="s">
        <v>532</v>
      </c>
      <c r="D48" s="626"/>
      <c r="E48" s="999"/>
      <c r="F48" s="1010">
        <v>7.0000000000000001E-3</v>
      </c>
      <c r="G48" s="614"/>
      <c r="H48" s="626"/>
      <c r="I48" s="1010"/>
      <c r="J48" s="1010">
        <v>8.9999999999999993E-3</v>
      </c>
      <c r="K48" s="614"/>
      <c r="L48" s="626"/>
      <c r="M48" s="636"/>
      <c r="N48" s="955">
        <v>1.6E-2</v>
      </c>
      <c r="O48" s="614"/>
      <c r="P48" s="626"/>
      <c r="Q48" s="636"/>
      <c r="R48" s="955">
        <v>5.0000000000000001E-3</v>
      </c>
      <c r="S48" s="614"/>
      <c r="T48" s="626"/>
      <c r="U48" s="636"/>
      <c r="V48" s="955">
        <v>3.0000000000000001E-3</v>
      </c>
    </row>
    <row r="49" spans="1:22" s="584" customFormat="1" ht="15" customHeight="1" x14ac:dyDescent="0.25">
      <c r="C49" s="614" t="s">
        <v>533</v>
      </c>
      <c r="D49" s="626"/>
      <c r="E49" s="1005"/>
      <c r="F49" s="1010">
        <v>0.01</v>
      </c>
      <c r="G49" s="614"/>
      <c r="H49" s="626"/>
      <c r="I49" s="1010"/>
      <c r="J49" s="1010">
        <v>1.0999999999999999E-2</v>
      </c>
      <c r="K49" s="614"/>
      <c r="L49" s="626"/>
      <c r="M49" s="636"/>
      <c r="N49" s="1005">
        <v>1.6E-2</v>
      </c>
      <c r="O49" s="614"/>
      <c r="P49" s="626"/>
      <c r="Q49" s="636"/>
      <c r="R49" s="1005">
        <v>5.0000000000000001E-3</v>
      </c>
      <c r="S49" s="614"/>
      <c r="T49" s="626"/>
      <c r="U49" s="636"/>
      <c r="V49" s="1005">
        <v>3.0000000000000001E-3</v>
      </c>
    </row>
    <row r="50" spans="1:22" ht="15" customHeight="1" x14ac:dyDescent="0.25">
      <c r="A50" s="584"/>
      <c r="B50" s="584"/>
      <c r="C50" s="613"/>
      <c r="D50" s="626"/>
      <c r="E50" s="635"/>
      <c r="F50" s="635"/>
      <c r="G50" s="613"/>
      <c r="H50" s="626"/>
      <c r="I50" s="615"/>
      <c r="J50" s="635"/>
      <c r="K50" s="613"/>
      <c r="L50" s="626"/>
      <c r="M50" s="615"/>
      <c r="N50" s="635"/>
      <c r="O50" s="613"/>
      <c r="P50" s="626"/>
      <c r="Q50" s="615"/>
      <c r="R50" s="635"/>
      <c r="S50" s="613"/>
      <c r="T50" s="626"/>
      <c r="U50" s="615"/>
      <c r="V50" s="635"/>
    </row>
    <row r="51" spans="1:22" ht="15" customHeight="1" x14ac:dyDescent="0.2">
      <c r="A51" s="584"/>
      <c r="B51" s="584"/>
      <c r="C51" s="614" t="s">
        <v>264</v>
      </c>
      <c r="D51" s="626"/>
      <c r="E51" s="999"/>
      <c r="F51" s="1010">
        <v>1.4999999999999999E-2</v>
      </c>
      <c r="G51" s="614"/>
      <c r="H51" s="626"/>
      <c r="I51" s="615"/>
      <c r="J51" s="1010">
        <v>1.4E-2</v>
      </c>
      <c r="K51" s="614"/>
      <c r="L51" s="626"/>
      <c r="M51" s="615"/>
      <c r="N51" s="955">
        <v>1.2999999999999999E-2</v>
      </c>
      <c r="O51" s="614"/>
      <c r="P51" s="626"/>
      <c r="Q51" s="615"/>
      <c r="R51" s="955">
        <v>1.2E-2</v>
      </c>
      <c r="S51" s="614"/>
      <c r="T51" s="626"/>
      <c r="U51" s="615"/>
      <c r="V51" s="955">
        <v>1.4E-2</v>
      </c>
    </row>
    <row r="52" spans="1:22" ht="15" customHeight="1" x14ac:dyDescent="0.2">
      <c r="A52" s="584"/>
      <c r="B52" s="584"/>
      <c r="C52" s="614" t="s">
        <v>176</v>
      </c>
      <c r="D52" s="613"/>
      <c r="E52" s="999"/>
      <c r="F52" s="1010">
        <v>1.4999999999999999E-2</v>
      </c>
      <c r="G52" s="614"/>
      <c r="H52" s="613"/>
      <c r="I52" s="637"/>
      <c r="J52" s="1010">
        <v>1.2999999999999999E-2</v>
      </c>
      <c r="K52" s="614"/>
      <c r="L52" s="613"/>
      <c r="M52" s="637"/>
      <c r="N52" s="955">
        <v>1.0999999999999999E-2</v>
      </c>
      <c r="O52" s="614"/>
      <c r="P52" s="613"/>
      <c r="Q52" s="637"/>
      <c r="R52" s="955">
        <v>1.0999999999999999E-2</v>
      </c>
      <c r="S52" s="614"/>
      <c r="T52" s="613"/>
      <c r="U52" s="637"/>
      <c r="V52" s="955">
        <v>1.2E-2</v>
      </c>
    </row>
    <row r="53" spans="1:22" ht="15" customHeight="1" x14ac:dyDescent="0.2">
      <c r="A53" s="584"/>
      <c r="B53" s="584"/>
      <c r="C53" s="614" t="s">
        <v>177</v>
      </c>
      <c r="D53" s="625"/>
      <c r="E53" s="638"/>
      <c r="F53" s="638" t="s">
        <v>182</v>
      </c>
      <c r="G53" s="614"/>
      <c r="H53" s="625"/>
      <c r="I53" s="616"/>
      <c r="J53" s="638" t="s">
        <v>182</v>
      </c>
      <c r="K53" s="614"/>
      <c r="L53" s="625"/>
      <c r="M53" s="616"/>
      <c r="N53" s="638" t="s">
        <v>155</v>
      </c>
      <c r="O53" s="614"/>
      <c r="P53" s="625"/>
      <c r="Q53" s="616"/>
      <c r="R53" s="638" t="s">
        <v>449</v>
      </c>
      <c r="S53" s="614"/>
      <c r="T53" s="625"/>
      <c r="U53" s="616"/>
      <c r="V53" s="638" t="s">
        <v>154</v>
      </c>
    </row>
    <row r="54" spans="1:22" s="584" customFormat="1" ht="15" customHeight="1" x14ac:dyDescent="0.2">
      <c r="C54" s="614" t="s">
        <v>363</v>
      </c>
      <c r="D54" s="625"/>
      <c r="E54" s="638"/>
      <c r="F54" s="638" t="s">
        <v>449</v>
      </c>
      <c r="G54" s="614"/>
      <c r="H54" s="625"/>
      <c r="I54" s="616"/>
      <c r="J54" s="638" t="s">
        <v>449</v>
      </c>
      <c r="K54" s="614"/>
      <c r="L54" s="625"/>
      <c r="M54" s="616"/>
      <c r="N54" s="638" t="s">
        <v>168</v>
      </c>
      <c r="O54" s="614"/>
      <c r="P54" s="625"/>
      <c r="Q54" s="616"/>
      <c r="R54" s="638" t="s">
        <v>368</v>
      </c>
      <c r="S54" s="614"/>
      <c r="T54" s="625"/>
      <c r="U54" s="616"/>
      <c r="V54" s="638" t="s">
        <v>368</v>
      </c>
    </row>
    <row r="55" spans="1:22" ht="15" customHeight="1" x14ac:dyDescent="0.2">
      <c r="A55" s="584"/>
      <c r="B55" s="584"/>
      <c r="C55" s="614" t="s">
        <v>207</v>
      </c>
      <c r="D55" s="613"/>
      <c r="E55" s="640"/>
      <c r="F55" s="640" t="s">
        <v>293</v>
      </c>
      <c r="G55" s="614"/>
      <c r="H55" s="613"/>
      <c r="I55" s="709"/>
      <c r="J55" s="640" t="s">
        <v>293</v>
      </c>
      <c r="K55" s="614"/>
      <c r="L55" s="613"/>
      <c r="M55" s="709"/>
      <c r="N55" s="640" t="s">
        <v>293</v>
      </c>
      <c r="O55" s="614"/>
      <c r="P55" s="613"/>
      <c r="Q55" s="709"/>
      <c r="R55" s="640" t="s">
        <v>293</v>
      </c>
      <c r="S55" s="614"/>
      <c r="T55" s="613"/>
      <c r="U55" s="709"/>
      <c r="V55" s="640" t="s">
        <v>293</v>
      </c>
    </row>
    <row r="56" spans="1:22" x14ac:dyDescent="0.2">
      <c r="A56" s="584"/>
      <c r="B56" s="584"/>
      <c r="C56" s="614" t="s">
        <v>351</v>
      </c>
      <c r="E56" s="640"/>
      <c r="F56" s="640" t="s">
        <v>293</v>
      </c>
      <c r="J56" s="640" t="s">
        <v>293</v>
      </c>
      <c r="N56" s="640" t="s">
        <v>293</v>
      </c>
      <c r="R56" s="640" t="s">
        <v>293</v>
      </c>
      <c r="S56" s="614"/>
      <c r="T56" s="613"/>
      <c r="U56" s="709"/>
      <c r="V56" s="640" t="s">
        <v>293</v>
      </c>
    </row>
    <row r="57" spans="1:22" x14ac:dyDescent="0.2">
      <c r="A57" s="584"/>
      <c r="B57" s="584"/>
      <c r="C57" s="584"/>
      <c r="T57" s="584"/>
      <c r="U57" s="611"/>
      <c r="V57" s="612"/>
    </row>
  </sheetData>
  <mergeCells count="2">
    <mergeCell ref="C1:V1"/>
    <mergeCell ref="C2:V2"/>
  </mergeCells>
  <phoneticPr fontId="17" type="noConversion"/>
  <pageMargins left="0.41" right="0.39" top="0.56000000000000005" bottom="0.73" header="0.5" footer="0.3"/>
  <pageSetup scale="51" orientation="landscape" horizontalDpi="1200" verticalDpi="1200" r:id="rId1"/>
  <headerFooter alignWithMargins="0">
    <oddHeader>&amp;R&amp;G</oddHeader>
    <oddFooter>&amp;C&amp;14PAGE 14</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7"/>
  <sheetViews>
    <sheetView zoomScale="70" zoomScaleNormal="70" zoomScaleSheetLayoutView="75" workbookViewId="0">
      <selection activeCell="A71" sqref="A71"/>
    </sheetView>
  </sheetViews>
  <sheetFormatPr defaultRowHeight="15" x14ac:dyDescent="0.2"/>
  <cols>
    <col min="1" max="1" width="3.5703125" style="366" customWidth="1"/>
    <col min="2" max="2" width="1.140625" style="366" customWidth="1"/>
    <col min="3" max="3" width="61.5703125" style="366" customWidth="1"/>
    <col min="4" max="4" width="8.7109375" style="366" customWidth="1"/>
    <col min="5" max="5" width="20" style="367" customWidth="1"/>
    <col min="6" max="6" width="3" style="366" customWidth="1"/>
    <col min="7" max="7" width="20" style="368" customWidth="1"/>
    <col min="8" max="8" width="3" style="366" customWidth="1"/>
    <col min="9" max="9" width="20" style="367" customWidth="1"/>
    <col min="10" max="10" width="3.85546875" style="366" customWidth="1"/>
    <col min="11" max="11" width="20" style="368" customWidth="1"/>
    <col min="12" max="12" width="3.85546875" style="366" customWidth="1"/>
    <col min="13" max="13" width="20" style="368" customWidth="1"/>
    <col min="14" max="15" width="3.85546875" style="366" customWidth="1"/>
    <col min="16" max="20" width="9.140625" style="366"/>
    <col min="21" max="21" width="10.7109375" style="366" bestFit="1" customWidth="1"/>
    <col min="22" max="16384" width="9.140625" style="366"/>
  </cols>
  <sheetData>
    <row r="1" spans="1:21" s="674" customFormat="1" ht="15.75" x14ac:dyDescent="0.25">
      <c r="C1" s="1061" t="s">
        <v>325</v>
      </c>
      <c r="D1" s="1061"/>
      <c r="E1" s="1061"/>
      <c r="F1" s="1061"/>
      <c r="G1" s="1061"/>
      <c r="H1" s="1061"/>
      <c r="I1" s="1061"/>
      <c r="J1" s="1061"/>
      <c r="K1" s="1061"/>
      <c r="L1" s="1061"/>
      <c r="M1" s="1061"/>
      <c r="N1" s="1061"/>
    </row>
    <row r="2" spans="1:21" s="674" customFormat="1" ht="15.75" x14ac:dyDescent="0.25">
      <c r="C2" s="1098" t="s">
        <v>274</v>
      </c>
      <c r="D2" s="1098"/>
      <c r="E2" s="1098"/>
      <c r="F2" s="1098"/>
      <c r="G2" s="1098"/>
      <c r="H2" s="1098"/>
      <c r="I2" s="1098"/>
      <c r="J2" s="1098"/>
      <c r="K2" s="1098"/>
      <c r="L2" s="1098"/>
      <c r="M2" s="1098"/>
      <c r="N2" s="1098"/>
    </row>
    <row r="3" spans="1:21" s="674" customFormat="1" ht="15.75" x14ac:dyDescent="0.25">
      <c r="C3" s="671"/>
      <c r="D3" s="671"/>
      <c r="E3" s="671"/>
      <c r="F3" s="671"/>
      <c r="G3" s="671"/>
      <c r="H3" s="671"/>
      <c r="I3" s="671"/>
      <c r="J3" s="671"/>
      <c r="K3" s="671"/>
      <c r="L3" s="671"/>
      <c r="M3" s="671"/>
      <c r="N3" s="671"/>
    </row>
    <row r="4" spans="1:21" s="674" customFormat="1" ht="15.75" x14ac:dyDescent="0.25">
      <c r="C4" s="671"/>
      <c r="D4" s="671"/>
      <c r="E4" s="671"/>
      <c r="F4" s="671"/>
      <c r="G4" s="671"/>
      <c r="H4" s="671"/>
      <c r="I4" s="671"/>
      <c r="J4" s="671"/>
      <c r="K4" s="671"/>
      <c r="L4" s="671"/>
      <c r="M4" s="671"/>
      <c r="N4" s="671"/>
    </row>
    <row r="5" spans="1:21" s="364" customFormat="1" ht="12.75" customHeight="1" x14ac:dyDescent="0.25">
      <c r="A5" s="650"/>
      <c r="B5" s="671"/>
      <c r="D5" s="672"/>
      <c r="E5" s="672"/>
      <c r="F5" s="672"/>
      <c r="G5" s="672"/>
      <c r="H5" s="671"/>
      <c r="I5" s="672"/>
      <c r="J5" s="671"/>
      <c r="K5" s="672"/>
      <c r="L5" s="671"/>
      <c r="M5" s="672"/>
      <c r="N5" s="671"/>
      <c r="O5" s="671"/>
      <c r="P5" s="650"/>
      <c r="Q5" s="650"/>
      <c r="R5" s="650"/>
      <c r="S5" s="650"/>
      <c r="T5" s="650"/>
      <c r="U5" s="650"/>
    </row>
    <row r="6" spans="1:21" s="364" customFormat="1" ht="15" customHeight="1" x14ac:dyDescent="0.25">
      <c r="A6" s="650"/>
      <c r="B6" s="671"/>
      <c r="C6" s="671"/>
      <c r="D6" s="1096" t="s">
        <v>540</v>
      </c>
      <c r="E6" s="1096"/>
      <c r="F6" s="1096"/>
      <c r="G6" s="1096"/>
      <c r="H6" s="1096"/>
      <c r="I6" s="1096"/>
      <c r="J6" s="1096"/>
      <c r="K6" s="1096"/>
      <c r="L6" s="1096"/>
      <c r="M6" s="1096"/>
      <c r="N6" s="671"/>
      <c r="O6" s="671"/>
      <c r="P6" s="650"/>
      <c r="Q6" s="650"/>
      <c r="R6" s="650"/>
      <c r="S6" s="650"/>
      <c r="T6" s="650"/>
      <c r="U6" s="650"/>
    </row>
    <row r="7" spans="1:21" s="364" customFormat="1" ht="5.25" customHeight="1" x14ac:dyDescent="0.25">
      <c r="A7" s="650"/>
      <c r="B7" s="671"/>
      <c r="C7" s="671"/>
      <c r="D7" s="680"/>
      <c r="E7" s="681"/>
      <c r="F7" s="682"/>
      <c r="G7" s="682"/>
      <c r="H7" s="682"/>
      <c r="I7" s="682"/>
      <c r="J7" s="671"/>
      <c r="K7" s="682"/>
      <c r="L7" s="671"/>
      <c r="M7" s="682"/>
      <c r="N7" s="671"/>
      <c r="O7" s="671"/>
      <c r="P7" s="650"/>
      <c r="Q7" s="650"/>
      <c r="R7" s="650"/>
      <c r="S7" s="650"/>
      <c r="T7" s="650"/>
      <c r="U7" s="650"/>
    </row>
    <row r="8" spans="1:21" s="364" customFormat="1" ht="15" customHeight="1" x14ac:dyDescent="0.25">
      <c r="A8" s="650"/>
      <c r="B8" s="671"/>
      <c r="C8" s="671"/>
      <c r="D8" s="672"/>
      <c r="E8" s="688" t="s">
        <v>214</v>
      </c>
      <c r="F8" s="671"/>
      <c r="G8" s="688" t="s">
        <v>192</v>
      </c>
      <c r="H8" s="671"/>
      <c r="I8" s="688" t="s">
        <v>192</v>
      </c>
      <c r="J8" s="671"/>
      <c r="K8" s="688" t="s">
        <v>192</v>
      </c>
      <c r="L8" s="671"/>
      <c r="M8" s="688" t="s">
        <v>192</v>
      </c>
      <c r="N8" s="671"/>
      <c r="O8" s="671"/>
      <c r="P8" s="650"/>
      <c r="Q8" s="650"/>
      <c r="R8" s="650"/>
      <c r="S8" s="650"/>
      <c r="T8" s="650"/>
      <c r="U8" s="650"/>
    </row>
    <row r="9" spans="1:21" s="365" customFormat="1" ht="18.75" x14ac:dyDescent="0.25">
      <c r="A9" s="651"/>
      <c r="B9" s="673"/>
      <c r="C9" s="673"/>
      <c r="D9" s="1097" t="s">
        <v>191</v>
      </c>
      <c r="E9" s="1097"/>
      <c r="F9" s="679"/>
      <c r="G9" s="683" t="s">
        <v>193</v>
      </c>
      <c r="H9" s="679"/>
      <c r="I9" s="688" t="s">
        <v>194</v>
      </c>
      <c r="J9" s="679"/>
      <c r="K9" s="683" t="s">
        <v>273</v>
      </c>
      <c r="L9" s="679"/>
      <c r="M9" s="712" t="s">
        <v>344</v>
      </c>
      <c r="N9" s="679"/>
      <c r="O9" s="679"/>
      <c r="P9" s="651"/>
      <c r="Q9" s="651"/>
      <c r="R9" s="651"/>
      <c r="S9" s="651"/>
      <c r="T9" s="651"/>
      <c r="U9" s="651"/>
    </row>
    <row r="10" spans="1:21" s="365" customFormat="1" ht="15.75" x14ac:dyDescent="0.25">
      <c r="A10" s="651"/>
      <c r="B10" s="673"/>
      <c r="C10" s="673"/>
      <c r="D10" s="673"/>
      <c r="E10" s="657"/>
      <c r="F10" s="673"/>
      <c r="G10" s="658"/>
      <c r="H10" s="673"/>
      <c r="I10" s="657"/>
      <c r="J10" s="673"/>
      <c r="K10" s="658"/>
      <c r="L10" s="673"/>
      <c r="M10" s="658"/>
      <c r="N10" s="673"/>
      <c r="O10" s="673"/>
      <c r="P10" s="651"/>
      <c r="Q10" s="651"/>
      <c r="R10" s="651"/>
      <c r="S10" s="651"/>
      <c r="T10" s="651"/>
      <c r="U10" s="651"/>
    </row>
    <row r="11" spans="1:21" s="365" customFormat="1" ht="15.75" x14ac:dyDescent="0.25">
      <c r="A11" s="651"/>
      <c r="B11" s="674"/>
      <c r="C11" s="673" t="s">
        <v>103</v>
      </c>
      <c r="D11" s="673"/>
      <c r="E11" s="659"/>
      <c r="F11" s="673"/>
      <c r="G11" s="701"/>
      <c r="H11" s="711"/>
      <c r="I11" s="700"/>
      <c r="J11" s="711"/>
      <c r="K11" s="701"/>
      <c r="L11" s="711"/>
      <c r="M11" s="701"/>
      <c r="N11" s="673"/>
      <c r="O11" s="673"/>
      <c r="P11" s="651"/>
      <c r="Q11" s="651"/>
      <c r="R11" s="651"/>
      <c r="S11" s="651"/>
      <c r="T11" s="651"/>
      <c r="U11" s="651"/>
    </row>
    <row r="12" spans="1:21" ht="17.25" customHeight="1" x14ac:dyDescent="0.2">
      <c r="A12" s="652"/>
      <c r="B12" s="653"/>
      <c r="C12" s="661" t="s">
        <v>105</v>
      </c>
      <c r="D12" s="675" t="s">
        <v>1</v>
      </c>
      <c r="E12" s="806">
        <v>30.4</v>
      </c>
      <c r="F12" s="666"/>
      <c r="G12" s="1029">
        <v>1E-3</v>
      </c>
      <c r="H12" s="666"/>
      <c r="I12" s="1029">
        <v>1E-3</v>
      </c>
      <c r="J12" s="713"/>
      <c r="K12" s="806">
        <v>0.5</v>
      </c>
      <c r="L12" s="713"/>
      <c r="M12" s="1030" t="s">
        <v>508</v>
      </c>
      <c r="N12" s="653"/>
      <c r="O12" s="653"/>
      <c r="P12" s="652"/>
      <c r="Q12" s="652"/>
      <c r="R12" s="652"/>
      <c r="S12" s="652"/>
      <c r="T12" s="652"/>
      <c r="U12" s="652"/>
    </row>
    <row r="13" spans="1:21" s="674" customFormat="1" ht="17.25" customHeight="1" x14ac:dyDescent="0.2">
      <c r="B13" s="653"/>
      <c r="C13" s="661" t="s">
        <v>412</v>
      </c>
      <c r="D13" s="675"/>
      <c r="E13" s="806">
        <v>15.4</v>
      </c>
      <c r="F13" s="666"/>
      <c r="G13" s="1001">
        <v>0.02</v>
      </c>
      <c r="H13" s="992"/>
      <c r="I13" s="1030">
        <v>0.02</v>
      </c>
      <c r="J13" s="993"/>
      <c r="K13" s="806">
        <v>1.5</v>
      </c>
      <c r="L13" s="993"/>
      <c r="M13" s="1030" t="s">
        <v>512</v>
      </c>
      <c r="N13" s="653"/>
      <c r="O13" s="653"/>
    </row>
    <row r="14" spans="1:21" ht="17.25" customHeight="1" x14ac:dyDescent="0.2">
      <c r="A14" s="652"/>
      <c r="B14" s="653"/>
      <c r="C14" s="662" t="s">
        <v>107</v>
      </c>
      <c r="D14" s="653"/>
      <c r="E14" s="806">
        <v>363</v>
      </c>
      <c r="F14" s="703"/>
      <c r="G14" s="1029">
        <v>8.9999999999999993E-3</v>
      </c>
      <c r="H14" s="703"/>
      <c r="I14" s="1029">
        <v>8.9999999999999993E-3</v>
      </c>
      <c r="J14" s="713"/>
      <c r="K14" s="806">
        <v>2.9</v>
      </c>
      <c r="L14" s="713"/>
      <c r="M14" s="1030" t="s">
        <v>512</v>
      </c>
      <c r="N14" s="653"/>
      <c r="O14" s="653"/>
      <c r="P14" s="652"/>
      <c r="Q14" s="652"/>
      <c r="R14" s="652"/>
      <c r="S14" s="652"/>
      <c r="T14" s="652"/>
      <c r="U14" s="652"/>
    </row>
    <row r="15" spans="1:21" ht="17.25" customHeight="1" x14ac:dyDescent="0.2">
      <c r="A15" s="652"/>
      <c r="B15" s="653"/>
      <c r="C15" s="662" t="s">
        <v>169</v>
      </c>
      <c r="D15" s="653"/>
      <c r="E15" s="806">
        <v>84</v>
      </c>
      <c r="F15" s="703"/>
      <c r="G15" s="1029">
        <v>1.7999999999999999E-2</v>
      </c>
      <c r="H15" s="703"/>
      <c r="I15" s="1029">
        <v>1.7000000000000001E-2</v>
      </c>
      <c r="J15" s="713"/>
      <c r="K15" s="806">
        <v>2.2999999999999998</v>
      </c>
      <c r="L15" s="713"/>
      <c r="M15" s="1030" t="s">
        <v>517</v>
      </c>
      <c r="N15" s="653"/>
      <c r="O15" s="653"/>
      <c r="P15" s="652"/>
      <c r="Q15" s="652"/>
      <c r="R15" s="652"/>
      <c r="S15" s="652"/>
      <c r="T15" s="652"/>
      <c r="U15" s="652"/>
    </row>
    <row r="16" spans="1:21" s="495" customFormat="1" ht="17.25" customHeight="1" x14ac:dyDescent="0.2">
      <c r="A16" s="652"/>
      <c r="B16" s="674"/>
      <c r="C16" s="662" t="s">
        <v>305</v>
      </c>
      <c r="D16" s="674"/>
      <c r="E16" s="806">
        <v>28.9</v>
      </c>
      <c r="F16" s="703"/>
      <c r="G16" s="1029">
        <v>2.9000000000000001E-2</v>
      </c>
      <c r="H16" s="703"/>
      <c r="I16" s="1029">
        <v>1.7999999999999999E-2</v>
      </c>
      <c r="J16" s="713"/>
      <c r="K16" s="806">
        <v>3.3</v>
      </c>
      <c r="L16" s="713"/>
      <c r="M16" s="1030" t="s">
        <v>517</v>
      </c>
      <c r="N16" s="674"/>
      <c r="O16" s="674"/>
      <c r="P16" s="652"/>
      <c r="Q16" s="652"/>
      <c r="R16" s="652"/>
      <c r="S16" s="652"/>
      <c r="T16" s="652"/>
      <c r="U16" s="652"/>
    </row>
    <row r="17" spans="1:21" ht="17.25" customHeight="1" x14ac:dyDescent="0.2">
      <c r="A17" s="652"/>
      <c r="B17" s="653"/>
      <c r="C17" s="662" t="s">
        <v>151</v>
      </c>
      <c r="D17" s="675"/>
      <c r="E17" s="806">
        <v>17.5</v>
      </c>
      <c r="F17" s="703"/>
      <c r="G17" s="1029">
        <v>2.3E-2</v>
      </c>
      <c r="H17" s="703"/>
      <c r="I17" s="1029">
        <v>2.1000000000000001E-2</v>
      </c>
      <c r="J17" s="713"/>
      <c r="K17" s="806">
        <v>5.7</v>
      </c>
      <c r="L17" s="713"/>
      <c r="M17" s="1030" t="s">
        <v>512</v>
      </c>
      <c r="N17" s="653"/>
      <c r="O17" s="653"/>
      <c r="P17" s="652"/>
      <c r="Q17" s="652"/>
      <c r="R17" s="652"/>
      <c r="S17" s="652"/>
      <c r="T17" s="652"/>
      <c r="U17" s="652"/>
    </row>
    <row r="18" spans="1:21" ht="17.25" customHeight="1" x14ac:dyDescent="0.2">
      <c r="A18" s="652"/>
      <c r="B18" s="653"/>
      <c r="C18" s="662" t="s">
        <v>106</v>
      </c>
      <c r="D18" s="690"/>
      <c r="E18" s="806">
        <v>184.1</v>
      </c>
      <c r="F18" s="703"/>
      <c r="G18" s="1029">
        <v>1.2E-2</v>
      </c>
      <c r="H18" s="703"/>
      <c r="I18" s="1029">
        <v>1.2E-2</v>
      </c>
      <c r="J18" s="713"/>
      <c r="K18" s="806">
        <v>0.8</v>
      </c>
      <c r="L18" s="713"/>
      <c r="M18" s="1030" t="s">
        <v>508</v>
      </c>
      <c r="N18" s="653"/>
      <c r="O18" s="653"/>
      <c r="P18" s="652"/>
      <c r="Q18" s="652"/>
      <c r="R18" s="652"/>
      <c r="S18" s="652"/>
      <c r="T18" s="652"/>
      <c r="U18" s="652"/>
    </row>
    <row r="19" spans="1:21" ht="17.25" customHeight="1" x14ac:dyDescent="0.2">
      <c r="A19" s="652"/>
      <c r="B19" s="653"/>
      <c r="C19" s="662" t="s">
        <v>152</v>
      </c>
      <c r="D19" s="675"/>
      <c r="E19" s="806">
        <v>168</v>
      </c>
      <c r="F19" s="703"/>
      <c r="G19" s="1029">
        <v>2.1999999999999999E-2</v>
      </c>
      <c r="H19" s="703"/>
      <c r="I19" s="1029">
        <v>0.02</v>
      </c>
      <c r="J19" s="713"/>
      <c r="K19" s="806">
        <v>2.6</v>
      </c>
      <c r="L19" s="713"/>
      <c r="M19" s="1030" t="s">
        <v>512</v>
      </c>
      <c r="N19" s="653"/>
      <c r="O19" s="653"/>
      <c r="P19" s="652"/>
      <c r="Q19" s="652"/>
      <c r="R19" s="652"/>
      <c r="S19" s="652"/>
      <c r="T19" s="652"/>
      <c r="U19" s="652"/>
    </row>
    <row r="20" spans="1:21" ht="17.25" customHeight="1" x14ac:dyDescent="0.2">
      <c r="A20" s="652"/>
      <c r="B20" s="653"/>
      <c r="C20" s="662" t="s">
        <v>153</v>
      </c>
      <c r="D20" s="675"/>
      <c r="E20" s="806">
        <v>20.8</v>
      </c>
      <c r="F20" s="703"/>
      <c r="G20" s="1029">
        <v>1.6E-2</v>
      </c>
      <c r="H20" s="703"/>
      <c r="I20" s="1029">
        <v>1.2999999999999999E-2</v>
      </c>
      <c r="J20" s="713"/>
      <c r="K20" s="806">
        <v>0.3</v>
      </c>
      <c r="L20" s="713"/>
      <c r="M20" s="1030" t="s">
        <v>515</v>
      </c>
      <c r="N20" s="653"/>
      <c r="O20" s="653"/>
      <c r="P20" s="652"/>
      <c r="Q20" s="652"/>
      <c r="R20" s="652"/>
      <c r="S20" s="652"/>
      <c r="T20" s="652"/>
      <c r="U20" s="652"/>
    </row>
    <row r="21" spans="1:21" s="674" customFormat="1" ht="17.25" customHeight="1" x14ac:dyDescent="0.2">
      <c r="B21" s="653"/>
      <c r="C21" s="662" t="s">
        <v>314</v>
      </c>
      <c r="D21" s="675"/>
      <c r="E21" s="806">
        <v>2.4</v>
      </c>
      <c r="F21" s="703"/>
      <c r="G21" s="1029">
        <v>5.0000000000000001E-3</v>
      </c>
      <c r="H21" s="703"/>
      <c r="I21" s="1029">
        <v>8.0000000000000002E-3</v>
      </c>
      <c r="J21" s="713"/>
      <c r="K21" s="806">
        <v>0.1</v>
      </c>
      <c r="L21" s="713"/>
      <c r="M21" s="1030" t="s">
        <v>512</v>
      </c>
      <c r="N21" s="653"/>
      <c r="O21" s="653"/>
    </row>
    <row r="22" spans="1:21" ht="17.25" customHeight="1" x14ac:dyDescent="0.2">
      <c r="A22" s="652"/>
      <c r="B22" s="652"/>
      <c r="C22" s="662" t="s">
        <v>296</v>
      </c>
      <c r="D22" s="675"/>
      <c r="E22" s="806">
        <v>39.6</v>
      </c>
      <c r="F22" s="703"/>
      <c r="G22" s="1029">
        <v>1.7000000000000001E-2</v>
      </c>
      <c r="H22" s="703"/>
      <c r="I22" s="1029">
        <v>1.4E-2</v>
      </c>
      <c r="J22" s="713"/>
      <c r="K22" s="806">
        <v>1.3</v>
      </c>
      <c r="L22" s="713"/>
      <c r="M22" s="1030" t="s">
        <v>508</v>
      </c>
      <c r="N22" s="653"/>
      <c r="O22" s="653"/>
      <c r="P22" s="653"/>
      <c r="Q22" s="653"/>
      <c r="R22" s="653"/>
      <c r="S22" s="653"/>
      <c r="T22" s="653"/>
      <c r="U22" s="653"/>
    </row>
    <row r="23" spans="1:21" s="674" customFormat="1" ht="17.25" customHeight="1" x14ac:dyDescent="0.2">
      <c r="C23" s="662" t="s">
        <v>352</v>
      </c>
      <c r="D23" s="675"/>
      <c r="E23" s="806">
        <v>127.9</v>
      </c>
      <c r="F23" s="703"/>
      <c r="G23" s="1030">
        <v>0.04</v>
      </c>
      <c r="H23" s="938"/>
      <c r="I23" s="1030">
        <v>4.2999999999999997E-2</v>
      </c>
      <c r="J23" s="993"/>
      <c r="K23" s="806">
        <v>0</v>
      </c>
      <c r="L23" s="713"/>
      <c r="M23" s="1030" t="s">
        <v>581</v>
      </c>
      <c r="N23" s="653"/>
      <c r="O23" s="653"/>
      <c r="P23" s="653"/>
      <c r="Q23" s="653"/>
      <c r="R23" s="653"/>
      <c r="S23" s="653"/>
      <c r="T23" s="653"/>
      <c r="U23" s="653"/>
    </row>
    <row r="24" spans="1:21" ht="17.25" customHeight="1" x14ac:dyDescent="0.2">
      <c r="A24" s="652"/>
      <c r="B24" s="652"/>
      <c r="C24" s="662" t="s">
        <v>500</v>
      </c>
      <c r="D24" s="675"/>
      <c r="E24" s="962">
        <v>705.1</v>
      </c>
      <c r="F24" s="703"/>
      <c r="G24" s="1030">
        <v>1.7999999999999999E-2</v>
      </c>
      <c r="H24" s="938"/>
      <c r="I24" s="1030">
        <v>1.6E-2</v>
      </c>
      <c r="J24" s="993"/>
      <c r="K24" s="962">
        <v>2.2999999999999998</v>
      </c>
      <c r="L24" s="713"/>
      <c r="M24" s="1000" t="s">
        <v>513</v>
      </c>
      <c r="N24" s="653"/>
      <c r="O24" s="653"/>
      <c r="P24" s="653"/>
      <c r="Q24" s="653"/>
      <c r="R24" s="653"/>
      <c r="S24" s="653"/>
      <c r="T24" s="653"/>
      <c r="U24" s="653"/>
    </row>
    <row r="25" spans="1:21" s="674" customFormat="1" ht="17.25" customHeight="1" x14ac:dyDescent="0.25">
      <c r="C25" s="677" t="s">
        <v>324</v>
      </c>
      <c r="D25" s="685"/>
      <c r="E25" s="964">
        <v>1787.1</v>
      </c>
      <c r="F25" s="655"/>
      <c r="G25" s="1023">
        <v>1.7000000000000001E-2</v>
      </c>
      <c r="H25" s="927"/>
      <c r="I25" s="1023">
        <v>1.7000000000000001E-2</v>
      </c>
      <c r="J25" s="1024"/>
      <c r="K25" s="1018">
        <v>2.1</v>
      </c>
      <c r="L25" s="711"/>
      <c r="M25" s="1030" t="s">
        <v>515</v>
      </c>
    </row>
    <row r="26" spans="1:21" ht="17.25" customHeight="1" x14ac:dyDescent="0.2">
      <c r="A26" s="652"/>
      <c r="B26" s="652"/>
      <c r="C26" s="663"/>
      <c r="D26" s="678"/>
      <c r="E26" s="750"/>
      <c r="F26" s="656"/>
      <c r="G26" s="1025"/>
      <c r="H26" s="938"/>
      <c r="I26" s="1025"/>
      <c r="J26" s="1026"/>
      <c r="K26" s="1027"/>
      <c r="L26" s="653"/>
      <c r="M26" s="689"/>
      <c r="N26" s="653"/>
      <c r="O26" s="653"/>
      <c r="P26" s="653"/>
      <c r="Q26" s="653"/>
      <c r="R26" s="653"/>
      <c r="S26" s="653"/>
      <c r="T26" s="653"/>
      <c r="U26" s="653"/>
    </row>
    <row r="27" spans="1:21" s="674" customFormat="1" ht="17.25" customHeight="1" x14ac:dyDescent="0.2">
      <c r="C27" s="662" t="s">
        <v>435</v>
      </c>
      <c r="D27" s="678"/>
      <c r="E27" s="806">
        <v>31.2</v>
      </c>
      <c r="F27" s="703"/>
      <c r="G27" s="806">
        <v>0</v>
      </c>
      <c r="H27" s="938"/>
      <c r="I27" s="806">
        <v>0</v>
      </c>
      <c r="J27" s="1026"/>
      <c r="K27" s="806">
        <v>0.8</v>
      </c>
      <c r="L27" s="653"/>
      <c r="M27" s="1014" t="s">
        <v>510</v>
      </c>
      <c r="N27" s="653"/>
      <c r="O27" s="653"/>
      <c r="P27" s="653"/>
      <c r="Q27" s="653"/>
      <c r="R27" s="653"/>
      <c r="S27" s="653"/>
      <c r="T27" s="653"/>
      <c r="U27" s="653"/>
    </row>
    <row r="28" spans="1:21" ht="17.25" customHeight="1" x14ac:dyDescent="0.2">
      <c r="A28" s="652"/>
      <c r="B28" s="652"/>
      <c r="C28" s="742" t="s">
        <v>265</v>
      </c>
      <c r="D28" s="678"/>
      <c r="E28" s="806">
        <v>235.6</v>
      </c>
      <c r="F28" s="703"/>
      <c r="G28" s="1030">
        <v>1E-3</v>
      </c>
      <c r="H28" s="938"/>
      <c r="I28" s="1030">
        <v>1E-3</v>
      </c>
      <c r="J28" s="993"/>
      <c r="K28" s="806">
        <v>0</v>
      </c>
      <c r="L28" s="713"/>
      <c r="M28" s="1014" t="s">
        <v>514</v>
      </c>
      <c r="N28" s="653"/>
      <c r="O28" s="653"/>
      <c r="P28" s="653"/>
      <c r="Q28" s="653"/>
      <c r="R28" s="653"/>
      <c r="S28" s="653"/>
      <c r="T28" s="653"/>
      <c r="U28" s="653"/>
    </row>
    <row r="29" spans="1:21" ht="17.25" customHeight="1" x14ac:dyDescent="0.2">
      <c r="A29" s="652"/>
      <c r="B29" s="652"/>
      <c r="C29" s="663"/>
      <c r="D29" s="678"/>
      <c r="E29" s="750"/>
      <c r="F29" s="703"/>
      <c r="G29" s="1025"/>
      <c r="H29" s="938"/>
      <c r="I29" s="1025"/>
      <c r="J29" s="1026"/>
      <c r="K29" s="1027"/>
      <c r="L29" s="653"/>
      <c r="M29" s="689"/>
      <c r="N29" s="653"/>
      <c r="O29" s="653"/>
      <c r="P29" s="653"/>
      <c r="Q29" s="674"/>
      <c r="R29" s="653"/>
      <c r="S29" s="653"/>
      <c r="T29" s="653"/>
      <c r="U29" s="674"/>
    </row>
    <row r="30" spans="1:21" s="365" customFormat="1" ht="17.25" customHeight="1" thickBot="1" x14ac:dyDescent="0.3">
      <c r="A30" s="651"/>
      <c r="B30" s="651"/>
      <c r="C30" s="677" t="s">
        <v>218</v>
      </c>
      <c r="D30" s="686" t="s">
        <v>1</v>
      </c>
      <c r="E30" s="646">
        <v>2053.9</v>
      </c>
      <c r="F30" s="687"/>
      <c r="G30" s="684">
        <v>1.4999999999999999E-2</v>
      </c>
      <c r="H30" s="655"/>
      <c r="I30" s="684">
        <v>1.4999999999999999E-2</v>
      </c>
      <c r="J30" s="711"/>
      <c r="K30" s="646">
        <v>1.8</v>
      </c>
      <c r="L30" s="711"/>
      <c r="M30" s="691" t="s">
        <v>515</v>
      </c>
      <c r="N30" s="673"/>
      <c r="O30" s="673"/>
      <c r="P30" s="673"/>
      <c r="Q30" s="692"/>
      <c r="R30" s="673"/>
      <c r="S30" s="692"/>
      <c r="T30" s="673"/>
      <c r="U30" s="693"/>
    </row>
    <row r="31" spans="1:21" ht="17.25" customHeight="1" x14ac:dyDescent="0.2">
      <c r="A31" s="652"/>
      <c r="B31" s="652"/>
      <c r="C31" s="663"/>
      <c r="D31" s="675"/>
      <c r="E31" s="654"/>
      <c r="F31" s="656"/>
      <c r="G31" s="665"/>
      <c r="H31" s="656"/>
      <c r="I31" s="665"/>
      <c r="J31" s="653"/>
      <c r="K31" s="665"/>
      <c r="L31" s="653"/>
      <c r="M31" s="665"/>
      <c r="N31" s="653"/>
      <c r="O31" s="653"/>
      <c r="P31" s="653"/>
      <c r="Q31" s="653"/>
      <c r="R31" s="653"/>
      <c r="S31" s="653"/>
      <c r="T31" s="653"/>
      <c r="U31" s="653"/>
    </row>
    <row r="32" spans="1:21" ht="17.25" customHeight="1" x14ac:dyDescent="0.2">
      <c r="A32" s="652"/>
      <c r="B32" s="652"/>
      <c r="C32" s="653"/>
      <c r="D32" s="675"/>
      <c r="E32" s="668"/>
      <c r="F32" s="676"/>
      <c r="G32" s="667"/>
      <c r="H32" s="676"/>
      <c r="I32" s="667"/>
      <c r="J32" s="653"/>
      <c r="K32" s="667"/>
      <c r="L32" s="653"/>
      <c r="M32" s="667"/>
      <c r="N32" s="653"/>
      <c r="O32" s="653"/>
      <c r="P32" s="653"/>
      <c r="Q32" s="653"/>
      <c r="R32" s="653"/>
      <c r="S32" s="653"/>
      <c r="T32" s="653"/>
      <c r="U32" s="653"/>
    </row>
    <row r="33" spans="1:21" ht="17.25" customHeight="1" x14ac:dyDescent="0.2">
      <c r="A33" s="652"/>
      <c r="B33" s="652"/>
      <c r="C33" s="653"/>
      <c r="D33" s="675"/>
      <c r="E33" s="668"/>
      <c r="F33" s="676"/>
      <c r="G33" s="667"/>
      <c r="H33" s="676"/>
      <c r="I33" s="667"/>
      <c r="J33" s="653"/>
      <c r="K33" s="667"/>
      <c r="L33" s="653"/>
      <c r="M33" s="667"/>
      <c r="N33" s="653"/>
      <c r="O33" s="653"/>
      <c r="P33" s="653"/>
      <c r="Q33" s="653"/>
      <c r="R33" s="653"/>
      <c r="S33" s="653"/>
      <c r="T33" s="653"/>
      <c r="U33" s="653"/>
    </row>
    <row r="34" spans="1:21" ht="17.25" customHeight="1" x14ac:dyDescent="0.25">
      <c r="A34" s="652"/>
      <c r="B34" s="652"/>
      <c r="C34" s="671"/>
      <c r="D34" s="1096" t="s">
        <v>383</v>
      </c>
      <c r="E34" s="1096"/>
      <c r="F34" s="1096"/>
      <c r="G34" s="1096"/>
      <c r="H34" s="1096"/>
      <c r="I34" s="1096"/>
      <c r="J34" s="1096"/>
      <c r="K34" s="1096"/>
      <c r="L34" s="1096"/>
      <c r="M34" s="1096"/>
      <c r="N34" s="653"/>
      <c r="O34" s="653"/>
      <c r="P34" s="653"/>
      <c r="Q34" s="653"/>
      <c r="R34" s="653"/>
      <c r="S34" s="653"/>
      <c r="T34" s="653"/>
      <c r="U34" s="653"/>
    </row>
    <row r="35" spans="1:21" ht="5.25" customHeight="1" x14ac:dyDescent="0.25">
      <c r="A35" s="652"/>
      <c r="B35" s="652"/>
      <c r="C35" s="671"/>
      <c r="D35" s="680"/>
      <c r="E35" s="681"/>
      <c r="F35" s="682"/>
      <c r="G35" s="682"/>
      <c r="H35" s="682"/>
      <c r="I35" s="682"/>
      <c r="J35" s="671"/>
      <c r="K35" s="682"/>
      <c r="L35" s="671"/>
      <c r="M35" s="682"/>
      <c r="N35" s="653"/>
      <c r="O35" s="653"/>
      <c r="P35" s="653"/>
      <c r="Q35" s="653"/>
      <c r="R35" s="653"/>
      <c r="S35" s="653"/>
      <c r="T35" s="653"/>
      <c r="U35" s="653"/>
    </row>
    <row r="36" spans="1:21" ht="17.25" customHeight="1" x14ac:dyDescent="0.25">
      <c r="A36" s="652"/>
      <c r="B36" s="652"/>
      <c r="C36" s="671"/>
      <c r="D36" s="672"/>
      <c r="E36" s="688" t="s">
        <v>214</v>
      </c>
      <c r="F36" s="671"/>
      <c r="G36" s="688" t="s">
        <v>192</v>
      </c>
      <c r="H36" s="671"/>
      <c r="I36" s="688" t="s">
        <v>192</v>
      </c>
      <c r="J36" s="671"/>
      <c r="K36" s="688" t="s">
        <v>192</v>
      </c>
      <c r="L36" s="671"/>
      <c r="M36" s="688" t="s">
        <v>192</v>
      </c>
      <c r="N36" s="653"/>
      <c r="O36" s="653"/>
      <c r="P36" s="653"/>
      <c r="Q36" s="653"/>
      <c r="R36" s="653"/>
      <c r="S36" s="653"/>
      <c r="T36" s="653"/>
      <c r="U36" s="653"/>
    </row>
    <row r="37" spans="1:21" ht="18.75" x14ac:dyDescent="0.25">
      <c r="A37" s="652"/>
      <c r="B37" s="652"/>
      <c r="C37" s="673"/>
      <c r="D37" s="1097" t="s">
        <v>191</v>
      </c>
      <c r="E37" s="1097"/>
      <c r="F37" s="679"/>
      <c r="G37" s="683" t="s">
        <v>193</v>
      </c>
      <c r="H37" s="679"/>
      <c r="I37" s="688" t="s">
        <v>194</v>
      </c>
      <c r="J37" s="679"/>
      <c r="K37" s="683" t="s">
        <v>273</v>
      </c>
      <c r="L37" s="679"/>
      <c r="M37" s="712" t="s">
        <v>344</v>
      </c>
      <c r="N37" s="653"/>
      <c r="O37" s="653"/>
      <c r="P37" s="653"/>
      <c r="Q37" s="653"/>
      <c r="R37" s="653"/>
      <c r="S37" s="653"/>
      <c r="T37" s="653"/>
      <c r="U37" s="653"/>
    </row>
    <row r="38" spans="1:21" ht="17.25" customHeight="1" x14ac:dyDescent="0.25">
      <c r="A38" s="652"/>
      <c r="B38" s="652"/>
      <c r="C38" s="673"/>
      <c r="D38" s="673"/>
      <c r="E38" s="657"/>
      <c r="F38" s="673"/>
      <c r="G38" s="658"/>
      <c r="H38" s="673"/>
      <c r="I38" s="657"/>
      <c r="J38" s="673"/>
      <c r="K38" s="658"/>
      <c r="L38" s="673"/>
      <c r="M38" s="658"/>
      <c r="N38" s="652"/>
      <c r="O38" s="652"/>
      <c r="P38" s="652"/>
      <c r="Q38" s="652"/>
      <c r="R38" s="652"/>
      <c r="S38" s="652"/>
      <c r="T38" s="652"/>
      <c r="U38" s="652"/>
    </row>
    <row r="39" spans="1:21" ht="17.25" customHeight="1" x14ac:dyDescent="0.25">
      <c r="A39" s="652"/>
      <c r="B39" s="652"/>
      <c r="C39" s="673" t="s">
        <v>103</v>
      </c>
      <c r="D39" s="673"/>
      <c r="E39" s="659"/>
      <c r="F39" s="673"/>
      <c r="G39" s="660"/>
      <c r="H39" s="673"/>
      <c r="I39" s="659"/>
      <c r="J39" s="673"/>
      <c r="K39" s="660"/>
      <c r="L39" s="673"/>
      <c r="M39" s="660"/>
      <c r="N39" s="652"/>
      <c r="O39" s="652"/>
      <c r="P39" s="652"/>
      <c r="Q39" s="652"/>
      <c r="R39" s="652"/>
      <c r="S39" s="652"/>
      <c r="T39" s="652"/>
      <c r="U39" s="652"/>
    </row>
    <row r="40" spans="1:21" ht="17.25" customHeight="1" x14ac:dyDescent="0.2">
      <c r="A40" s="652"/>
      <c r="B40" s="652"/>
      <c r="C40" s="661" t="s">
        <v>105</v>
      </c>
      <c r="D40" s="675" t="s">
        <v>1</v>
      </c>
      <c r="E40" s="806">
        <v>231</v>
      </c>
      <c r="F40" s="666"/>
      <c r="G40" s="955">
        <v>3.0000000000000001E-3</v>
      </c>
      <c r="H40" s="666"/>
      <c r="I40" s="955">
        <v>2E-3</v>
      </c>
      <c r="J40" s="713"/>
      <c r="K40" s="806">
        <v>0.4</v>
      </c>
      <c r="L40" s="713"/>
      <c r="M40" s="956" t="s">
        <v>210</v>
      </c>
      <c r="N40" s="652"/>
      <c r="O40" s="652"/>
      <c r="P40" s="652"/>
      <c r="Q40" s="652"/>
      <c r="R40" s="652"/>
      <c r="S40" s="652"/>
      <c r="T40" s="652"/>
      <c r="U40" s="652"/>
    </row>
    <row r="41" spans="1:21" ht="17.25" customHeight="1" x14ac:dyDescent="0.2">
      <c r="A41" s="652"/>
      <c r="B41" s="652"/>
      <c r="C41" s="661" t="s">
        <v>412</v>
      </c>
      <c r="D41" s="675"/>
      <c r="E41" s="806">
        <v>26.3</v>
      </c>
      <c r="F41" s="666"/>
      <c r="G41" s="946">
        <v>0.02</v>
      </c>
      <c r="H41" s="666"/>
      <c r="I41" s="955">
        <v>0.02</v>
      </c>
      <c r="J41" s="713"/>
      <c r="K41" s="806">
        <v>1.5</v>
      </c>
      <c r="L41" s="713"/>
      <c r="M41" s="956" t="s">
        <v>210</v>
      </c>
      <c r="N41" s="652"/>
      <c r="O41" s="652"/>
      <c r="P41" s="652"/>
      <c r="Q41" s="652"/>
      <c r="R41" s="652"/>
      <c r="S41" s="652"/>
      <c r="T41" s="652"/>
      <c r="U41" s="652"/>
    </row>
    <row r="42" spans="1:21" ht="17.25" customHeight="1" x14ac:dyDescent="0.2">
      <c r="A42" s="652"/>
      <c r="B42" s="652"/>
      <c r="C42" s="662" t="s">
        <v>107</v>
      </c>
      <c r="D42" s="653"/>
      <c r="E42" s="806">
        <v>217.3</v>
      </c>
      <c r="F42" s="703"/>
      <c r="G42" s="955">
        <v>5.0000000000000001E-3</v>
      </c>
      <c r="H42" s="703"/>
      <c r="I42" s="955">
        <v>6.0000000000000001E-3</v>
      </c>
      <c r="J42" s="713"/>
      <c r="K42" s="806">
        <v>2</v>
      </c>
      <c r="L42" s="713"/>
      <c r="M42" s="956" t="s">
        <v>210</v>
      </c>
      <c r="N42" s="652"/>
      <c r="O42" s="652"/>
      <c r="P42" s="652"/>
      <c r="Q42" s="652"/>
      <c r="R42" s="652"/>
      <c r="S42" s="652"/>
      <c r="T42" s="652"/>
      <c r="U42" s="652"/>
    </row>
    <row r="43" spans="1:21" s="674" customFormat="1" ht="17.25" customHeight="1" x14ac:dyDescent="0.2">
      <c r="C43" s="662" t="s">
        <v>169</v>
      </c>
      <c r="D43" s="653"/>
      <c r="E43" s="806">
        <v>107.9</v>
      </c>
      <c r="F43" s="703"/>
      <c r="G43" s="955">
        <v>2.5000000000000001E-2</v>
      </c>
      <c r="H43" s="703"/>
      <c r="I43" s="955">
        <v>2.5000000000000001E-2</v>
      </c>
      <c r="J43" s="713"/>
      <c r="K43" s="806">
        <v>2.6</v>
      </c>
      <c r="L43" s="713"/>
      <c r="M43" s="956" t="s">
        <v>293</v>
      </c>
    </row>
    <row r="44" spans="1:21" s="674" customFormat="1" ht="17.25" customHeight="1" x14ac:dyDescent="0.2">
      <c r="C44" s="662" t="s">
        <v>305</v>
      </c>
      <c r="E44" s="806">
        <v>21.4</v>
      </c>
      <c r="F44" s="703"/>
      <c r="G44" s="955">
        <v>2.8000000000000001E-2</v>
      </c>
      <c r="H44" s="703"/>
      <c r="I44" s="955">
        <v>2.3E-2</v>
      </c>
      <c r="J44" s="713"/>
      <c r="K44" s="806">
        <v>2.6</v>
      </c>
      <c r="L44" s="713"/>
      <c r="M44" s="956" t="s">
        <v>283</v>
      </c>
    </row>
    <row r="45" spans="1:21" s="495" customFormat="1" ht="17.25" customHeight="1" x14ac:dyDescent="0.2">
      <c r="A45" s="652"/>
      <c r="B45" s="652"/>
      <c r="C45" s="662" t="s">
        <v>151</v>
      </c>
      <c r="D45" s="675"/>
      <c r="E45" s="806">
        <v>98.2</v>
      </c>
      <c r="F45" s="703"/>
      <c r="G45" s="955">
        <v>8.9999999999999993E-3</v>
      </c>
      <c r="H45" s="703"/>
      <c r="I45" s="955">
        <v>0.01</v>
      </c>
      <c r="J45" s="713"/>
      <c r="K45" s="806">
        <v>3.2</v>
      </c>
      <c r="L45" s="713"/>
      <c r="M45" s="956" t="s">
        <v>210</v>
      </c>
      <c r="N45" s="652"/>
      <c r="O45" s="652"/>
      <c r="P45" s="652"/>
      <c r="Q45" s="652"/>
      <c r="R45" s="652"/>
      <c r="S45" s="652"/>
      <c r="T45" s="652"/>
      <c r="U45" s="652"/>
    </row>
    <row r="46" spans="1:21" ht="17.25" customHeight="1" x14ac:dyDescent="0.2">
      <c r="A46" s="652"/>
      <c r="B46" s="652"/>
      <c r="C46" s="662" t="s">
        <v>106</v>
      </c>
      <c r="D46" s="690"/>
      <c r="E46" s="806">
        <v>151.4</v>
      </c>
      <c r="F46" s="703"/>
      <c r="G46" s="955">
        <v>0.01</v>
      </c>
      <c r="H46" s="703"/>
      <c r="I46" s="955">
        <v>8.9999999999999993E-3</v>
      </c>
      <c r="J46" s="713"/>
      <c r="K46" s="806">
        <v>0.5</v>
      </c>
      <c r="L46" s="713"/>
      <c r="M46" s="956" t="s">
        <v>210</v>
      </c>
      <c r="N46" s="652"/>
      <c r="O46" s="652"/>
      <c r="P46" s="652"/>
      <c r="Q46" s="652"/>
      <c r="R46" s="652"/>
      <c r="S46" s="652"/>
      <c r="T46" s="652"/>
      <c r="U46" s="652"/>
    </row>
    <row r="47" spans="1:21" ht="17.25" customHeight="1" x14ac:dyDescent="0.2">
      <c r="A47" s="652"/>
      <c r="B47" s="652"/>
      <c r="C47" s="662" t="s">
        <v>152</v>
      </c>
      <c r="D47" s="675"/>
      <c r="E47" s="806">
        <v>252</v>
      </c>
      <c r="F47" s="703"/>
      <c r="G47" s="955">
        <v>0.02</v>
      </c>
      <c r="H47" s="703"/>
      <c r="I47" s="955">
        <v>0.02</v>
      </c>
      <c r="J47" s="713"/>
      <c r="K47" s="806">
        <v>3.1</v>
      </c>
      <c r="L47" s="713"/>
      <c r="M47" s="956" t="s">
        <v>210</v>
      </c>
      <c r="N47" s="652"/>
      <c r="O47" s="652"/>
      <c r="P47" s="652"/>
      <c r="Q47" s="652"/>
      <c r="R47" s="652"/>
      <c r="S47" s="652"/>
      <c r="T47" s="652"/>
      <c r="U47" s="652"/>
    </row>
    <row r="48" spans="1:21" ht="17.25" customHeight="1" x14ac:dyDescent="0.2">
      <c r="A48" s="652"/>
      <c r="B48" s="652"/>
      <c r="C48" s="662" t="s">
        <v>153</v>
      </c>
      <c r="D48" s="675"/>
      <c r="E48" s="806">
        <v>8.8000000000000007</v>
      </c>
      <c r="F48" s="703"/>
      <c r="G48" s="955">
        <v>2.3E-2</v>
      </c>
      <c r="H48" s="703"/>
      <c r="I48" s="955">
        <v>0.02</v>
      </c>
      <c r="J48" s="713"/>
      <c r="K48" s="806">
        <v>0.6</v>
      </c>
      <c r="L48" s="713"/>
      <c r="M48" s="956" t="s">
        <v>284</v>
      </c>
      <c r="N48" s="652"/>
      <c r="O48" s="652"/>
      <c r="P48" s="652"/>
      <c r="Q48" s="652"/>
      <c r="R48" s="652"/>
      <c r="S48" s="652"/>
      <c r="T48" s="652"/>
      <c r="U48" s="652"/>
    </row>
    <row r="49" spans="1:21" s="674" customFormat="1" ht="17.25" customHeight="1" x14ac:dyDescent="0.2">
      <c r="C49" s="662" t="s">
        <v>314</v>
      </c>
      <c r="D49" s="675"/>
      <c r="E49" s="806">
        <v>4.2</v>
      </c>
      <c r="F49" s="703"/>
      <c r="G49" s="955">
        <v>6.0000000000000001E-3</v>
      </c>
      <c r="H49" s="703"/>
      <c r="I49" s="955">
        <v>1.2E-2</v>
      </c>
      <c r="J49" s="713"/>
      <c r="K49" s="806">
        <v>4.3</v>
      </c>
      <c r="L49" s="713"/>
      <c r="M49" s="956" t="s">
        <v>210</v>
      </c>
    </row>
    <row r="50" spans="1:21" s="495" customFormat="1" ht="17.25" customHeight="1" x14ac:dyDescent="0.2">
      <c r="A50" s="652"/>
      <c r="B50" s="652"/>
      <c r="C50" s="662" t="s">
        <v>296</v>
      </c>
      <c r="D50" s="675"/>
      <c r="E50" s="806">
        <v>37.9</v>
      </c>
      <c r="F50" s="703"/>
      <c r="G50" s="955">
        <v>0.02</v>
      </c>
      <c r="H50" s="703"/>
      <c r="I50" s="955">
        <v>1.4999999999999999E-2</v>
      </c>
      <c r="J50" s="713"/>
      <c r="K50" s="806">
        <v>2.2000000000000002</v>
      </c>
      <c r="L50" s="713"/>
      <c r="M50" s="956" t="s">
        <v>210</v>
      </c>
      <c r="N50" s="652"/>
      <c r="O50" s="652"/>
      <c r="P50" s="652"/>
      <c r="Q50" s="652"/>
      <c r="R50" s="652"/>
      <c r="S50" s="652"/>
      <c r="T50" s="652"/>
      <c r="U50" s="652"/>
    </row>
    <row r="51" spans="1:21" s="674" customFormat="1" ht="17.25" customHeight="1" x14ac:dyDescent="0.2">
      <c r="C51" s="662" t="s">
        <v>352</v>
      </c>
      <c r="D51" s="675"/>
      <c r="E51" s="806">
        <v>107.8</v>
      </c>
      <c r="F51" s="703"/>
      <c r="G51" s="955">
        <v>4.1000000000000002E-2</v>
      </c>
      <c r="H51" s="703"/>
      <c r="I51" s="955">
        <v>0.04</v>
      </c>
      <c r="J51" s="713"/>
      <c r="K51" s="806">
        <v>0</v>
      </c>
      <c r="L51" s="713"/>
      <c r="M51" s="956" t="s">
        <v>313</v>
      </c>
    </row>
    <row r="52" spans="1:21" ht="17.25" customHeight="1" x14ac:dyDescent="0.2">
      <c r="A52" s="652"/>
      <c r="B52" s="652"/>
      <c r="C52" s="662" t="s">
        <v>500</v>
      </c>
      <c r="D52" s="675"/>
      <c r="E52" s="962">
        <v>701.9</v>
      </c>
      <c r="F52" s="703"/>
      <c r="G52" s="955">
        <v>1.7999999999999999E-2</v>
      </c>
      <c r="H52" s="703"/>
      <c r="I52" s="955">
        <v>1.2999999999999999E-2</v>
      </c>
      <c r="J52" s="713"/>
      <c r="K52" s="962">
        <v>2.1</v>
      </c>
      <c r="L52" s="713"/>
      <c r="M52" s="956" t="s">
        <v>283</v>
      </c>
      <c r="N52" s="652"/>
      <c r="O52" s="652"/>
      <c r="P52" s="652"/>
      <c r="Q52" s="652"/>
      <c r="R52" s="652"/>
      <c r="S52" s="652"/>
      <c r="T52" s="652"/>
      <c r="U52" s="652"/>
    </row>
    <row r="53" spans="1:21" ht="17.25" customHeight="1" x14ac:dyDescent="0.25">
      <c r="A53" s="652"/>
      <c r="B53" s="652"/>
      <c r="C53" s="677" t="s">
        <v>324</v>
      </c>
      <c r="D53" s="685"/>
      <c r="E53" s="964">
        <v>1966.1</v>
      </c>
      <c r="F53" s="655"/>
      <c r="G53" s="801">
        <v>1.6E-2</v>
      </c>
      <c r="H53" s="655"/>
      <c r="I53" s="801">
        <v>1.4E-2</v>
      </c>
      <c r="J53" s="711"/>
      <c r="K53" s="964">
        <v>1.9</v>
      </c>
      <c r="L53" s="711"/>
      <c r="M53" s="802" t="s">
        <v>293</v>
      </c>
      <c r="N53" s="652"/>
      <c r="O53" s="652"/>
      <c r="P53" s="652"/>
      <c r="Q53" s="652"/>
      <c r="R53" s="652"/>
      <c r="S53" s="652"/>
      <c r="T53" s="652"/>
      <c r="U53" s="652"/>
    </row>
    <row r="54" spans="1:21" ht="17.25" customHeight="1" x14ac:dyDescent="0.2">
      <c r="A54" s="652"/>
      <c r="B54" s="652"/>
      <c r="C54" s="663"/>
      <c r="D54" s="678"/>
      <c r="E54" s="750"/>
      <c r="F54" s="703"/>
      <c r="G54" s="751"/>
      <c r="H54" s="703"/>
      <c r="I54" s="751"/>
      <c r="J54" s="653"/>
      <c r="K54" s="750"/>
      <c r="L54" s="653"/>
      <c r="M54" s="689"/>
      <c r="N54" s="652"/>
      <c r="O54" s="652"/>
      <c r="P54" s="652"/>
      <c r="Q54" s="652"/>
      <c r="R54" s="652"/>
      <c r="S54" s="652"/>
      <c r="T54" s="652"/>
      <c r="U54" s="652"/>
    </row>
    <row r="55" spans="1:21" s="674" customFormat="1" ht="17.25" customHeight="1" x14ac:dyDescent="0.2">
      <c r="C55" s="662" t="s">
        <v>435</v>
      </c>
      <c r="D55" s="678"/>
      <c r="E55" s="806">
        <v>29.6</v>
      </c>
      <c r="F55" s="703"/>
      <c r="G55" s="751">
        <v>7.0000000000000001E-3</v>
      </c>
      <c r="H55" s="703"/>
      <c r="I55" s="751">
        <v>7.0000000000000001E-3</v>
      </c>
      <c r="J55" s="653"/>
      <c r="K55" s="806">
        <v>1.9</v>
      </c>
      <c r="L55" s="653"/>
      <c r="M55" s="956" t="s">
        <v>295</v>
      </c>
    </row>
    <row r="56" spans="1:21" ht="17.25" customHeight="1" x14ac:dyDescent="0.2">
      <c r="A56" s="652"/>
      <c r="B56" s="652"/>
      <c r="C56" s="742" t="s">
        <v>265</v>
      </c>
      <c r="D56" s="678"/>
      <c r="E56" s="806">
        <v>346.6</v>
      </c>
      <c r="F56" s="703"/>
      <c r="G56" s="955">
        <v>2E-3</v>
      </c>
      <c r="H56" s="703"/>
      <c r="I56" s="955">
        <v>2E-3</v>
      </c>
      <c r="J56" s="713"/>
      <c r="K56" s="806">
        <v>0</v>
      </c>
      <c r="L56" s="713"/>
      <c r="M56" s="956" t="s">
        <v>283</v>
      </c>
      <c r="N56" s="652"/>
      <c r="O56" s="652"/>
      <c r="P56" s="652"/>
      <c r="Q56" s="652"/>
      <c r="R56" s="652"/>
      <c r="S56" s="652"/>
      <c r="T56" s="652"/>
      <c r="U56" s="652"/>
    </row>
    <row r="57" spans="1:21" ht="17.25" customHeight="1" x14ac:dyDescent="0.2">
      <c r="A57" s="652"/>
      <c r="B57" s="652"/>
      <c r="C57" s="663"/>
      <c r="D57" s="678"/>
      <c r="E57" s="750"/>
      <c r="F57" s="703"/>
      <c r="G57" s="751"/>
      <c r="H57" s="703"/>
      <c r="I57" s="751"/>
      <c r="J57" s="653"/>
      <c r="K57" s="750"/>
      <c r="L57" s="653"/>
      <c r="M57" s="689"/>
      <c r="N57" s="652"/>
      <c r="O57" s="652"/>
      <c r="P57" s="652"/>
      <c r="Q57" s="652"/>
      <c r="R57" s="652"/>
      <c r="S57" s="652"/>
      <c r="T57" s="652"/>
      <c r="U57" s="652"/>
    </row>
    <row r="58" spans="1:21" ht="17.25" customHeight="1" thickBot="1" x14ac:dyDescent="0.3">
      <c r="A58" s="652"/>
      <c r="B58" s="652"/>
      <c r="C58" s="677" t="s">
        <v>218</v>
      </c>
      <c r="D58" s="686" t="s">
        <v>1</v>
      </c>
      <c r="E58" s="646">
        <v>2342.3000000000002</v>
      </c>
      <c r="F58" s="687"/>
      <c r="G58" s="684">
        <v>1.4E-2</v>
      </c>
      <c r="H58" s="655"/>
      <c r="I58" s="684">
        <v>1.2E-2</v>
      </c>
      <c r="J58" s="711"/>
      <c r="K58" s="646">
        <v>1.6</v>
      </c>
      <c r="L58" s="711"/>
      <c r="M58" s="691" t="s">
        <v>293</v>
      </c>
      <c r="N58" s="652"/>
      <c r="O58" s="652"/>
      <c r="P58" s="652"/>
      <c r="Q58" s="652"/>
      <c r="R58" s="652"/>
      <c r="S58" s="652"/>
      <c r="T58" s="652"/>
      <c r="U58" s="652"/>
    </row>
    <row r="59" spans="1:21" ht="17.25" customHeight="1" x14ac:dyDescent="0.2">
      <c r="A59" s="652"/>
      <c r="B59" s="652"/>
      <c r="C59" s="653"/>
      <c r="D59" s="675"/>
      <c r="E59" s="668"/>
      <c r="F59" s="676"/>
      <c r="G59" s="667"/>
      <c r="H59" s="676"/>
      <c r="I59" s="667"/>
      <c r="J59" s="653"/>
      <c r="K59" s="667"/>
      <c r="L59" s="653"/>
      <c r="M59" s="667"/>
      <c r="N59" s="652"/>
      <c r="O59" s="652"/>
      <c r="P59" s="652"/>
      <c r="Q59" s="652"/>
      <c r="R59" s="652"/>
      <c r="S59" s="652"/>
      <c r="T59" s="652"/>
      <c r="U59" s="652"/>
    </row>
    <row r="60" spans="1:21" ht="9.75" customHeight="1" x14ac:dyDescent="0.2">
      <c r="A60" s="652"/>
      <c r="B60" s="652"/>
      <c r="C60" s="653"/>
      <c r="D60" s="675"/>
      <c r="E60" s="668"/>
      <c r="F60" s="676"/>
      <c r="G60" s="667"/>
      <c r="H60" s="676"/>
      <c r="I60" s="667"/>
      <c r="J60" s="653"/>
      <c r="K60" s="667"/>
      <c r="L60" s="653"/>
      <c r="M60" s="667"/>
      <c r="N60" s="652"/>
      <c r="O60" s="652"/>
      <c r="P60" s="652"/>
      <c r="Q60" s="652"/>
      <c r="R60" s="652"/>
      <c r="S60" s="652"/>
      <c r="T60" s="652"/>
      <c r="U60" s="652"/>
    </row>
    <row r="61" spans="1:21" ht="23.25" customHeight="1" x14ac:dyDescent="0.2">
      <c r="A61" s="652"/>
      <c r="B61" s="652"/>
      <c r="C61" s="717" t="s">
        <v>531</v>
      </c>
      <c r="D61" s="675"/>
      <c r="E61" s="668"/>
      <c r="F61" s="676"/>
      <c r="G61" s="667"/>
      <c r="H61" s="676"/>
      <c r="I61" s="667"/>
      <c r="J61" s="653"/>
      <c r="K61" s="667"/>
      <c r="L61" s="653"/>
      <c r="M61" s="667"/>
      <c r="N61" s="652"/>
      <c r="O61" s="652"/>
      <c r="P61" s="652"/>
      <c r="Q61" s="652"/>
      <c r="R61" s="652"/>
      <c r="S61" s="652"/>
      <c r="T61" s="652"/>
      <c r="U61" s="652"/>
    </row>
    <row r="62" spans="1:21" ht="20.25" customHeight="1" x14ac:dyDescent="0.2">
      <c r="A62" s="652"/>
      <c r="B62" s="652"/>
      <c r="C62" s="717" t="s">
        <v>431</v>
      </c>
      <c r="D62" s="653"/>
      <c r="E62" s="653"/>
      <c r="F62" s="653"/>
      <c r="G62" s="653"/>
      <c r="H62" s="653"/>
      <c r="I62" s="653"/>
      <c r="J62" s="653"/>
      <c r="K62" s="653"/>
      <c r="L62" s="653"/>
      <c r="M62" s="653"/>
      <c r="N62" s="652"/>
      <c r="O62" s="652"/>
      <c r="P62" s="652"/>
      <c r="Q62" s="652"/>
      <c r="R62" s="652"/>
      <c r="S62" s="652"/>
      <c r="T62" s="652"/>
      <c r="U62" s="652"/>
    </row>
    <row r="63" spans="1:21" x14ac:dyDescent="0.2">
      <c r="A63" s="652"/>
      <c r="B63" s="652"/>
      <c r="C63" s="652"/>
      <c r="D63" s="652"/>
      <c r="E63" s="648"/>
      <c r="F63" s="652"/>
      <c r="G63" s="649"/>
      <c r="H63" s="652"/>
      <c r="I63" s="648"/>
      <c r="J63" s="652"/>
      <c r="K63" s="649"/>
      <c r="L63" s="652"/>
      <c r="M63" s="649"/>
      <c r="N63" s="652"/>
      <c r="O63" s="652"/>
      <c r="P63" s="652"/>
      <c r="Q63" s="652"/>
      <c r="R63" s="652"/>
      <c r="S63" s="652"/>
      <c r="T63" s="652"/>
      <c r="U63" s="652"/>
    </row>
    <row r="64" spans="1:21" x14ac:dyDescent="0.2">
      <c r="A64" s="652"/>
      <c r="B64" s="652"/>
      <c r="C64" s="652"/>
      <c r="D64" s="652"/>
      <c r="E64" s="648"/>
      <c r="F64" s="652"/>
      <c r="G64" s="649"/>
      <c r="H64" s="652"/>
      <c r="I64" s="648"/>
      <c r="J64" s="652"/>
      <c r="K64" s="649"/>
      <c r="L64" s="652"/>
      <c r="M64" s="649"/>
      <c r="N64" s="652"/>
      <c r="O64" s="652"/>
      <c r="P64" s="652"/>
      <c r="Q64" s="652"/>
      <c r="R64" s="652"/>
      <c r="S64" s="652"/>
      <c r="T64" s="652"/>
      <c r="U64" s="652"/>
    </row>
    <row r="65" spans="1:21" s="365" customFormat="1" ht="15.75" x14ac:dyDescent="0.25">
      <c r="A65" s="651"/>
      <c r="B65" s="651"/>
      <c r="C65" s="673"/>
      <c r="D65" s="673"/>
      <c r="E65" s="659"/>
      <c r="F65" s="673"/>
      <c r="G65" s="660"/>
      <c r="H65" s="673"/>
      <c r="I65" s="659"/>
      <c r="J65" s="673"/>
      <c r="K65" s="660"/>
      <c r="L65" s="673"/>
      <c r="M65" s="660"/>
      <c r="N65" s="651"/>
      <c r="O65" s="651"/>
      <c r="P65" s="651"/>
      <c r="Q65" s="651"/>
      <c r="R65" s="651"/>
      <c r="S65" s="651"/>
      <c r="T65" s="651"/>
      <c r="U65" s="651"/>
    </row>
    <row r="66" spans="1:21" s="365" customFormat="1" ht="15.75" customHeight="1" x14ac:dyDescent="0.25">
      <c r="A66" s="651"/>
      <c r="B66" s="651"/>
      <c r="C66" s="673"/>
      <c r="D66" s="673"/>
      <c r="E66" s="659"/>
      <c r="F66" s="673"/>
      <c r="G66" s="660"/>
      <c r="H66" s="673"/>
      <c r="I66" s="659"/>
      <c r="J66" s="673"/>
      <c r="K66" s="660"/>
      <c r="L66" s="673"/>
      <c r="M66" s="660"/>
      <c r="N66" s="651"/>
      <c r="O66" s="651"/>
      <c r="P66" s="651"/>
      <c r="Q66" s="651"/>
      <c r="R66" s="651"/>
      <c r="S66" s="651"/>
      <c r="T66" s="651"/>
      <c r="U66" s="651"/>
    </row>
    <row r="67" spans="1:21" s="365" customFormat="1" ht="15.75" x14ac:dyDescent="0.25">
      <c r="A67" s="651"/>
      <c r="B67" s="651"/>
      <c r="C67" s="673"/>
      <c r="D67" s="673"/>
      <c r="E67" s="673"/>
      <c r="F67" s="673"/>
      <c r="G67" s="673"/>
      <c r="H67" s="673"/>
      <c r="I67" s="673"/>
      <c r="J67" s="673"/>
      <c r="K67" s="673"/>
      <c r="L67" s="673"/>
      <c r="M67" s="673"/>
      <c r="N67" s="651"/>
      <c r="O67" s="651"/>
      <c r="P67" s="651"/>
      <c r="Q67" s="651"/>
      <c r="R67" s="651"/>
      <c r="S67" s="651"/>
      <c r="T67" s="651"/>
      <c r="U67" s="651"/>
    </row>
  </sheetData>
  <mergeCells count="6">
    <mergeCell ref="D34:M34"/>
    <mergeCell ref="D6:M6"/>
    <mergeCell ref="D37:E37"/>
    <mergeCell ref="D9:E9"/>
    <mergeCell ref="C1:N1"/>
    <mergeCell ref="C2:N2"/>
  </mergeCells>
  <printOptions horizontalCentered="1"/>
  <pageMargins left="0.5" right="0.5" top="0.55000000000000004" bottom="0.8" header="0.5" footer="0.31"/>
  <pageSetup scale="51" orientation="landscape" horizontalDpi="1200" verticalDpi="1200" r:id="rId1"/>
  <headerFooter alignWithMargins="0">
    <oddHeader>&amp;R&amp;G</oddHeader>
    <oddFooter>&amp;C&amp;14PAGE 15</oddFooter>
  </headerFooter>
  <legacyDrawingHF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10"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10" customFormat="1" ht="12.75" customHeight="1" x14ac:dyDescent="0.2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51"/>
      <c r="AA1" s="223"/>
      <c r="AB1" s="51"/>
      <c r="AC1" s="223"/>
      <c r="AD1" s="51"/>
    </row>
    <row r="2" spans="1:32" ht="15" x14ac:dyDescent="0.2">
      <c r="A2" s="51"/>
    </row>
    <row r="3" spans="1:32" s="10" customFormat="1" ht="15.75" x14ac:dyDescent="0.25">
      <c r="A3" s="51"/>
      <c r="B3" s="1125" t="s">
        <v>120</v>
      </c>
      <c r="C3" s="1125"/>
      <c r="D3" s="1125"/>
      <c r="E3" s="1125" t="s">
        <v>79</v>
      </c>
      <c r="F3" s="1125"/>
      <c r="G3" s="1125"/>
      <c r="H3" s="1125" t="s">
        <v>122</v>
      </c>
      <c r="I3" s="1125"/>
      <c r="J3" s="1125"/>
      <c r="K3" s="1125" t="s">
        <v>121</v>
      </c>
      <c r="L3" s="1125"/>
      <c r="M3" s="1125"/>
      <c r="N3" s="1125" t="s">
        <v>120</v>
      </c>
      <c r="O3" s="1125"/>
      <c r="P3" s="1125"/>
      <c r="Q3" s="1125" t="s">
        <v>78</v>
      </c>
      <c r="R3" s="1125"/>
      <c r="S3" s="1125"/>
      <c r="T3" s="1125" t="s">
        <v>78</v>
      </c>
      <c r="U3" s="1125"/>
      <c r="V3" s="1125"/>
      <c r="Z3" s="51"/>
      <c r="AA3" s="51"/>
      <c r="AB3" s="51"/>
      <c r="AC3" s="51"/>
    </row>
    <row r="4" spans="1:32" s="10" customFormat="1" ht="15.75" x14ac:dyDescent="0.25">
      <c r="A4" s="225" t="s">
        <v>109</v>
      </c>
      <c r="B4" s="1126">
        <v>2008</v>
      </c>
      <c r="C4" s="1126"/>
      <c r="D4" s="1126"/>
      <c r="E4" s="1126">
        <v>2007</v>
      </c>
      <c r="F4" s="1126"/>
      <c r="G4" s="1126"/>
      <c r="H4" s="1126">
        <v>2007</v>
      </c>
      <c r="I4" s="1126"/>
      <c r="J4" s="1126"/>
      <c r="K4" s="1126">
        <v>2007</v>
      </c>
      <c r="L4" s="1126"/>
      <c r="M4" s="1126"/>
      <c r="N4" s="1126">
        <v>2007</v>
      </c>
      <c r="O4" s="1126"/>
      <c r="P4" s="1126"/>
      <c r="Q4" s="1126">
        <v>2008</v>
      </c>
      <c r="R4" s="1126"/>
      <c r="S4" s="1126"/>
      <c r="T4" s="1127">
        <v>2007</v>
      </c>
      <c r="U4" s="1128"/>
      <c r="V4" s="1127"/>
      <c r="Z4" s="51"/>
      <c r="AA4" s="51"/>
      <c r="AB4" s="51"/>
      <c r="AC4" s="226"/>
      <c r="AF4" s="81"/>
    </row>
    <row r="5" spans="1:32" s="10" customFormat="1" ht="6.75" customHeight="1" x14ac:dyDescent="0.25">
      <c r="A5" s="227"/>
      <c r="B5" s="230"/>
      <c r="C5" s="1112"/>
      <c r="D5" s="1112"/>
      <c r="E5" s="230"/>
      <c r="F5" s="1112"/>
      <c r="G5" s="1112"/>
      <c r="H5" s="230"/>
      <c r="I5" s="1112"/>
      <c r="J5" s="1112"/>
      <c r="K5" s="230"/>
      <c r="L5" s="1112"/>
      <c r="M5" s="1112"/>
      <c r="N5" s="230"/>
      <c r="O5" s="1112"/>
      <c r="P5" s="1112"/>
      <c r="Q5" s="230"/>
      <c r="R5" s="1112"/>
      <c r="S5" s="1112"/>
      <c r="T5" s="230"/>
      <c r="U5" s="1112"/>
      <c r="V5" s="1112"/>
      <c r="Z5" s="51"/>
      <c r="AA5" s="51"/>
      <c r="AB5" s="51"/>
      <c r="AC5" s="51"/>
      <c r="AF5" s="39"/>
    </row>
    <row r="6" spans="1:32" s="15" customFormat="1" ht="15" customHeight="1" x14ac:dyDescent="0.2">
      <c r="A6" s="227" t="s">
        <v>111</v>
      </c>
      <c r="B6" s="1120">
        <f>E10</f>
        <v>176</v>
      </c>
      <c r="C6" s="1120"/>
      <c r="D6" s="1120"/>
      <c r="E6" s="1124">
        <v>157.19999999999999</v>
      </c>
      <c r="F6" s="1124"/>
      <c r="G6" s="1124"/>
      <c r="H6" s="1124">
        <v>121.2</v>
      </c>
      <c r="I6" s="1124"/>
      <c r="J6" s="1124"/>
      <c r="K6" s="1124">
        <v>70.099999999999994</v>
      </c>
      <c r="L6" s="1124"/>
      <c r="M6" s="1124"/>
      <c r="N6" s="1124">
        <v>39.1</v>
      </c>
      <c r="O6" s="1124"/>
      <c r="P6" s="1124"/>
      <c r="Q6" s="1124">
        <v>0</v>
      </c>
      <c r="R6" s="1124"/>
      <c r="S6" s="1124"/>
      <c r="T6" s="1124">
        <v>39.1</v>
      </c>
      <c r="U6" s="1124"/>
      <c r="V6" s="1124"/>
      <c r="Z6" s="228"/>
      <c r="AA6" s="228"/>
      <c r="AB6" s="228"/>
      <c r="AF6" s="39"/>
    </row>
    <row r="7" spans="1:32" s="15" customFormat="1" ht="12.75" customHeight="1" x14ac:dyDescent="0.2">
      <c r="A7" s="227" t="s">
        <v>127</v>
      </c>
      <c r="B7" s="1119">
        <f>B26+N26+N40+B40</f>
        <v>-12.3</v>
      </c>
      <c r="C7" s="1119"/>
      <c r="D7" s="1119"/>
      <c r="E7" s="1119">
        <v>-5.8</v>
      </c>
      <c r="F7" s="1119"/>
      <c r="G7" s="1119"/>
      <c r="H7" s="1119">
        <v>-1.9</v>
      </c>
      <c r="I7" s="1119"/>
      <c r="J7" s="1119"/>
      <c r="K7" s="1119">
        <v>-1.2</v>
      </c>
      <c r="L7" s="1119"/>
      <c r="M7" s="1119"/>
      <c r="N7" s="1119">
        <v>-1</v>
      </c>
      <c r="O7" s="1119"/>
      <c r="P7" s="1119"/>
      <c r="Q7" s="1119">
        <v>0</v>
      </c>
      <c r="R7" s="1119"/>
      <c r="S7" s="1119"/>
      <c r="T7" s="1119">
        <v>-9.9</v>
      </c>
      <c r="U7" s="1119"/>
      <c r="V7" s="1119"/>
      <c r="Z7" s="228"/>
      <c r="AA7" s="228"/>
      <c r="AB7" s="228"/>
      <c r="AF7" s="39"/>
    </row>
    <row r="8" spans="1:32" s="15" customFormat="1" ht="12.75" customHeight="1" x14ac:dyDescent="0.2">
      <c r="A8" s="227" t="s">
        <v>112</v>
      </c>
      <c r="B8" s="1119">
        <f>B27+B41+N41+N27</f>
        <v>42.6</v>
      </c>
      <c r="C8" s="1119"/>
      <c r="D8" s="1119"/>
      <c r="E8" s="1119">
        <v>24.9</v>
      </c>
      <c r="F8" s="1119"/>
      <c r="G8" s="1119"/>
      <c r="H8" s="1119">
        <v>37.1</v>
      </c>
      <c r="I8" s="1119"/>
      <c r="J8" s="1119"/>
      <c r="K8" s="1119">
        <v>52.3</v>
      </c>
      <c r="L8" s="1119"/>
      <c r="M8" s="1119"/>
      <c r="N8" s="1119">
        <v>32</v>
      </c>
      <c r="O8" s="1119"/>
      <c r="P8" s="1119"/>
      <c r="Q8" s="1119">
        <v>0</v>
      </c>
      <c r="R8" s="1119"/>
      <c r="S8" s="1119"/>
      <c r="T8" s="1119">
        <v>146.30000000000001</v>
      </c>
      <c r="U8" s="1119"/>
      <c r="V8" s="1119"/>
      <c r="Z8" s="228"/>
      <c r="AA8" s="228"/>
      <c r="AB8" s="228"/>
      <c r="AF8" s="39"/>
    </row>
    <row r="9" spans="1:32" s="15" customFormat="1" ht="12.75" customHeight="1" x14ac:dyDescent="0.2">
      <c r="A9" s="227" t="s">
        <v>139</v>
      </c>
      <c r="B9" s="1123">
        <f>B28+B42+N28+N42</f>
        <v>1.7</v>
      </c>
      <c r="C9" s="1123"/>
      <c r="D9" s="1123"/>
      <c r="E9" s="1121">
        <v>-0.3</v>
      </c>
      <c r="F9" s="1121"/>
      <c r="G9" s="1121"/>
      <c r="H9" s="1121">
        <v>0.8</v>
      </c>
      <c r="I9" s="1121"/>
      <c r="J9" s="1121"/>
      <c r="K9" s="1121">
        <v>0</v>
      </c>
      <c r="L9" s="1121"/>
      <c r="M9" s="1121"/>
      <c r="N9" s="1121">
        <v>0</v>
      </c>
      <c r="O9" s="1121">
        <v>0</v>
      </c>
      <c r="P9" s="1121"/>
      <c r="Q9" s="1121">
        <v>0</v>
      </c>
      <c r="R9" s="1121"/>
      <c r="S9" s="1121"/>
      <c r="T9" s="1121">
        <v>0.5</v>
      </c>
      <c r="U9" s="1121"/>
      <c r="V9" s="1121"/>
      <c r="Z9" s="228"/>
      <c r="AA9" s="228"/>
      <c r="AB9" s="228"/>
      <c r="AF9" s="39"/>
    </row>
    <row r="10" spans="1:32" s="15" customFormat="1" ht="17.25" customHeight="1" thickBot="1" x14ac:dyDescent="0.25">
      <c r="A10" s="227" t="s">
        <v>110</v>
      </c>
      <c r="B10" s="1122">
        <f>SUM(B6:D9)</f>
        <v>208</v>
      </c>
      <c r="C10" s="1122"/>
      <c r="D10" s="1122"/>
      <c r="E10" s="1122">
        <v>176</v>
      </c>
      <c r="F10" s="1122"/>
      <c r="G10" s="1122"/>
      <c r="H10" s="1122">
        <v>157.19999999999999</v>
      </c>
      <c r="I10" s="1122"/>
      <c r="J10" s="1122"/>
      <c r="K10" s="1122">
        <v>121.2</v>
      </c>
      <c r="L10" s="1122"/>
      <c r="M10" s="1122"/>
      <c r="N10" s="1122">
        <v>70.099999999999994</v>
      </c>
      <c r="O10" s="1122"/>
      <c r="P10" s="1122"/>
      <c r="Q10" s="1122">
        <v>0</v>
      </c>
      <c r="R10" s="1122"/>
      <c r="S10" s="1122"/>
      <c r="T10" s="1122">
        <v>176</v>
      </c>
      <c r="U10" s="1122"/>
      <c r="V10" s="1122"/>
      <c r="Z10" s="228"/>
      <c r="AA10" s="228"/>
      <c r="AB10" s="228"/>
      <c r="AF10" s="39"/>
    </row>
    <row r="11" spans="1:32" s="15" customFormat="1" ht="6.75" customHeight="1" x14ac:dyDescent="0.2">
      <c r="A11" s="227"/>
      <c r="B11" s="227"/>
      <c r="C11" s="1120"/>
      <c r="D11" s="1120"/>
      <c r="E11" s="227"/>
      <c r="F11" s="1120"/>
      <c r="G11" s="1120"/>
      <c r="H11" s="227"/>
      <c r="I11" s="1120"/>
      <c r="J11" s="1120"/>
      <c r="K11" s="227"/>
      <c r="L11" s="1120"/>
      <c r="M11" s="1120"/>
      <c r="N11" s="227"/>
      <c r="O11" s="1120"/>
      <c r="P11" s="1120"/>
      <c r="Q11" s="227"/>
      <c r="R11" s="1120"/>
      <c r="S11" s="1120"/>
      <c r="T11" s="227"/>
      <c r="U11" s="1120"/>
      <c r="V11" s="1120"/>
      <c r="Z11" s="228"/>
      <c r="AA11" s="228"/>
      <c r="AB11" s="228"/>
      <c r="AF11" s="39"/>
    </row>
    <row r="12" spans="1:32" s="15" customFormat="1" ht="15" x14ac:dyDescent="0.2">
      <c r="A12" s="227" t="s">
        <v>26</v>
      </c>
      <c r="B12" s="1119">
        <f>'Segment UW Results'!R13</f>
        <v>715.6</v>
      </c>
      <c r="C12" s="1119"/>
      <c r="D12" s="1119"/>
      <c r="E12" s="1119">
        <v>158.6</v>
      </c>
      <c r="F12" s="1119"/>
      <c r="G12" s="1119"/>
      <c r="H12" s="1119">
        <v>160.5</v>
      </c>
      <c r="I12" s="1119"/>
      <c r="J12" s="1119"/>
      <c r="K12" s="1119">
        <v>151.9</v>
      </c>
      <c r="L12" s="1119"/>
      <c r="M12" s="1119"/>
      <c r="N12" s="1119">
        <v>140.19999999999999</v>
      </c>
      <c r="O12" s="1119"/>
      <c r="P12" s="1119"/>
      <c r="Q12" s="1119">
        <v>0</v>
      </c>
      <c r="R12" s="1119"/>
      <c r="S12" s="1119"/>
      <c r="T12" s="1119">
        <v>611.20000000000005</v>
      </c>
      <c r="U12" s="1119"/>
      <c r="V12" s="1119"/>
      <c r="Z12" s="228"/>
      <c r="AA12" s="228"/>
      <c r="AB12" s="228"/>
      <c r="AF12" s="39"/>
    </row>
    <row r="13" spans="1:32" s="10" customFormat="1" ht="6.75" customHeight="1" x14ac:dyDescent="0.2">
      <c r="A13" s="227"/>
      <c r="B13" s="227"/>
      <c r="C13" s="1115"/>
      <c r="D13" s="1115"/>
      <c r="E13" s="227"/>
      <c r="F13" s="1115"/>
      <c r="G13" s="1115"/>
      <c r="H13" s="227"/>
      <c r="I13" s="1115"/>
      <c r="J13" s="1115"/>
      <c r="K13" s="227"/>
      <c r="L13" s="1115"/>
      <c r="M13" s="1115"/>
      <c r="N13" s="227"/>
      <c r="O13" s="1115"/>
      <c r="P13" s="1115"/>
      <c r="Q13" s="227"/>
      <c r="R13" s="1115"/>
      <c r="S13" s="1115"/>
      <c r="T13" s="227"/>
      <c r="U13" s="1115"/>
      <c r="V13" s="1115"/>
      <c r="Z13" s="51"/>
      <c r="AA13" s="51"/>
      <c r="AB13" s="51"/>
      <c r="AC13" s="51"/>
      <c r="AF13" s="39"/>
    </row>
    <row r="14" spans="1:32" s="10" customFormat="1" ht="15" x14ac:dyDescent="0.2">
      <c r="A14" s="227" t="s">
        <v>129</v>
      </c>
      <c r="B14" s="1118">
        <f>B8/B12</f>
        <v>0.06</v>
      </c>
      <c r="C14" s="1118"/>
      <c r="D14" s="1118"/>
      <c r="E14" s="1118">
        <v>0.157</v>
      </c>
      <c r="F14" s="1118"/>
      <c r="G14" s="1118"/>
      <c r="H14" s="1118">
        <v>0.23100000000000001</v>
      </c>
      <c r="I14" s="1118"/>
      <c r="J14" s="1118"/>
      <c r="K14" s="1118">
        <v>0.34399999999999997</v>
      </c>
      <c r="L14" s="1118"/>
      <c r="M14" s="1118"/>
      <c r="N14" s="1118">
        <v>0.22800000000000001</v>
      </c>
      <c r="O14" s="1118"/>
      <c r="P14" s="1118"/>
      <c r="Q14" s="1118">
        <v>0</v>
      </c>
      <c r="R14" s="1118"/>
      <c r="S14" s="1118"/>
      <c r="T14" s="1118">
        <v>0.23899999999999999</v>
      </c>
      <c r="U14" s="1118"/>
      <c r="V14" s="1118"/>
      <c r="Z14" s="51"/>
      <c r="AA14" s="51"/>
      <c r="AB14" s="51"/>
      <c r="AC14" s="51"/>
      <c r="AF14" s="39"/>
    </row>
    <row r="15" spans="1:32" s="10" customFormat="1" ht="15" x14ac:dyDescent="0.2">
      <c r="A15" s="1114" t="s">
        <v>166</v>
      </c>
      <c r="B15" s="1114"/>
      <c r="C15" s="1114"/>
      <c r="D15" s="1114"/>
      <c r="E15" s="1099">
        <v>0.60099999999999998</v>
      </c>
      <c r="F15" s="1099"/>
      <c r="G15" s="1099"/>
      <c r="H15" s="1099">
        <v>0.70199999999999996</v>
      </c>
      <c r="I15" s="1099"/>
      <c r="J15" s="1099"/>
      <c r="K15" s="1099">
        <v>0.68400000000000005</v>
      </c>
      <c r="L15" s="1099"/>
      <c r="M15" s="1099"/>
      <c r="N15" s="1099">
        <v>0.76600000000000001</v>
      </c>
      <c r="O15" s="1099"/>
      <c r="P15" s="1099"/>
      <c r="Q15" s="1099">
        <v>0</v>
      </c>
      <c r="R15" s="1099"/>
      <c r="S15" s="1099"/>
      <c r="T15" s="1099">
        <v>0.60099999999999998</v>
      </c>
      <c r="U15" s="1099"/>
      <c r="V15" s="1099"/>
      <c r="Z15" s="51"/>
      <c r="AA15" s="51"/>
      <c r="AB15" s="51"/>
      <c r="AC15" s="51"/>
      <c r="AF15" s="39"/>
    </row>
    <row r="16" spans="1:32" ht="15" x14ac:dyDescent="0.2">
      <c r="A16" s="227"/>
    </row>
    <row r="17" spans="1:22" s="245" customFormat="1" ht="15" x14ac:dyDescent="0.2">
      <c r="A17" s="230"/>
    </row>
    <row r="18" spans="1:22" ht="15" x14ac:dyDescent="0.2">
      <c r="A18" s="229"/>
    </row>
    <row r="19" spans="1:22" ht="12.75" customHeight="1" x14ac:dyDescent="0.2">
      <c r="A19" s="229"/>
    </row>
    <row r="20" spans="1:22" ht="15" x14ac:dyDescent="0.2">
      <c r="A20" s="227"/>
    </row>
    <row r="21" spans="1:22" ht="15" x14ac:dyDescent="0.2">
      <c r="A21" s="227"/>
    </row>
    <row r="22" spans="1:22" ht="15.75" x14ac:dyDescent="0.25">
      <c r="B22" s="231" t="s">
        <v>120</v>
      </c>
      <c r="C22" s="231" t="s">
        <v>79</v>
      </c>
      <c r="D22" s="1108" t="s">
        <v>122</v>
      </c>
      <c r="E22" s="1108"/>
      <c r="F22" s="231" t="s">
        <v>121</v>
      </c>
      <c r="G22" s="1117" t="s">
        <v>120</v>
      </c>
      <c r="H22" s="1117"/>
      <c r="I22" s="224" t="s">
        <v>78</v>
      </c>
      <c r="J22" s="224" t="s">
        <v>78</v>
      </c>
      <c r="M22" s="227"/>
      <c r="N22" s="231" t="s">
        <v>120</v>
      </c>
      <c r="O22" s="231" t="s">
        <v>79</v>
      </c>
      <c r="P22" s="1108" t="s">
        <v>122</v>
      </c>
      <c r="Q22" s="1108"/>
      <c r="R22" s="231" t="s">
        <v>121</v>
      </c>
      <c r="S22" s="1108" t="s">
        <v>120</v>
      </c>
      <c r="T22" s="1108"/>
      <c r="U22" s="224" t="s">
        <v>78</v>
      </c>
      <c r="V22" s="224" t="s">
        <v>78</v>
      </c>
    </row>
    <row r="23" spans="1:22" ht="15.75" x14ac:dyDescent="0.25">
      <c r="A23" s="225" t="s">
        <v>48</v>
      </c>
      <c r="B23" s="189">
        <v>2008</v>
      </c>
      <c r="C23" s="189">
        <v>2007</v>
      </c>
      <c r="D23" s="1112">
        <v>2007</v>
      </c>
      <c r="E23" s="1112"/>
      <c r="F23" s="189">
        <v>2007</v>
      </c>
      <c r="G23" s="1116">
        <v>2007</v>
      </c>
      <c r="H23" s="1116"/>
      <c r="I23" s="232">
        <v>2008</v>
      </c>
      <c r="J23" s="232">
        <v>2007</v>
      </c>
      <c r="K23" s="246" t="s">
        <v>156</v>
      </c>
      <c r="M23" s="225"/>
      <c r="N23" s="189">
        <v>2008</v>
      </c>
      <c r="O23" s="189">
        <v>2007</v>
      </c>
      <c r="P23" s="1112">
        <v>2007</v>
      </c>
      <c r="Q23" s="1112"/>
      <c r="R23" s="189">
        <v>2007</v>
      </c>
      <c r="S23" s="1112">
        <v>2007</v>
      </c>
      <c r="T23" s="1112"/>
      <c r="U23" s="232">
        <v>2008</v>
      </c>
      <c r="V23" s="232">
        <v>2007</v>
      </c>
    </row>
    <row r="24" spans="1:22" ht="15" x14ac:dyDescent="0.2">
      <c r="B24" s="233"/>
      <c r="C24" s="233"/>
      <c r="E24" s="233"/>
      <c r="F24" s="233"/>
      <c r="H24" s="233"/>
      <c r="I24" s="233"/>
      <c r="J24" s="233"/>
      <c r="K24" s="227"/>
      <c r="M24" s="227"/>
      <c r="N24" s="233"/>
      <c r="O24" s="51"/>
      <c r="P24" s="233"/>
      <c r="Q24" s="233"/>
      <c r="R24" s="233"/>
      <c r="T24" s="233"/>
      <c r="U24" s="233"/>
      <c r="V24" s="51"/>
    </row>
    <row r="25" spans="1:22" ht="15" x14ac:dyDescent="0.2">
      <c r="A25" s="227" t="s">
        <v>111</v>
      </c>
      <c r="B25" s="234">
        <f>C29</f>
        <v>49.9</v>
      </c>
      <c r="C25" s="234">
        <v>52.4</v>
      </c>
      <c r="D25" s="1100">
        <v>45.4</v>
      </c>
      <c r="E25" s="1100"/>
      <c r="F25" s="234">
        <v>27.5</v>
      </c>
      <c r="G25" s="1100">
        <v>13.2</v>
      </c>
      <c r="H25" s="1100"/>
      <c r="I25" s="234">
        <v>0</v>
      </c>
      <c r="J25" s="240">
        <v>13.2</v>
      </c>
      <c r="K25" s="227" t="s">
        <v>157</v>
      </c>
      <c r="M25" s="227"/>
      <c r="N25" s="234">
        <f>O29</f>
        <v>79.2</v>
      </c>
      <c r="O25" s="234">
        <v>70.7</v>
      </c>
      <c r="P25" s="1100">
        <v>50.6</v>
      </c>
      <c r="Q25" s="1100"/>
      <c r="R25" s="234">
        <v>28.6</v>
      </c>
      <c r="S25" s="1100">
        <v>17.2</v>
      </c>
      <c r="T25" s="1100"/>
      <c r="U25" s="234">
        <v>0</v>
      </c>
      <c r="V25" s="240">
        <v>17.2</v>
      </c>
    </row>
    <row r="26" spans="1:22" ht="15" x14ac:dyDescent="0.2">
      <c r="A26" s="227" t="s">
        <v>127</v>
      </c>
      <c r="B26" s="236">
        <v>-7.2</v>
      </c>
      <c r="C26" s="233">
        <v>-0.2</v>
      </c>
      <c r="D26" s="1113">
        <v>0</v>
      </c>
      <c r="E26" s="1113"/>
      <c r="F26" s="236">
        <v>-0.2</v>
      </c>
      <c r="G26" s="1101">
        <v>0</v>
      </c>
      <c r="H26" s="1101"/>
      <c r="I26" s="236">
        <v>0</v>
      </c>
      <c r="J26" s="236">
        <v>-0.4</v>
      </c>
      <c r="K26" s="227" t="s">
        <v>158</v>
      </c>
      <c r="M26" s="227"/>
      <c r="N26" s="233">
        <v>-2.9</v>
      </c>
      <c r="O26" s="233">
        <v>-3.5</v>
      </c>
      <c r="P26" s="1101">
        <v>-0.8</v>
      </c>
      <c r="Q26" s="1101"/>
      <c r="R26" s="233">
        <v>-0.8</v>
      </c>
      <c r="S26" s="1101">
        <v>-0.7</v>
      </c>
      <c r="T26" s="1101"/>
      <c r="U26" s="236">
        <v>0</v>
      </c>
      <c r="V26" s="228">
        <v>-5.8</v>
      </c>
    </row>
    <row r="27" spans="1:22" ht="15" x14ac:dyDescent="0.2">
      <c r="A27" s="227" t="s">
        <v>112</v>
      </c>
      <c r="B27" s="233">
        <f>Property!G23</f>
        <v>20.7</v>
      </c>
      <c r="C27" s="233">
        <v>-2.2000000000000002</v>
      </c>
      <c r="D27" s="1101">
        <v>6.6</v>
      </c>
      <c r="E27" s="1101"/>
      <c r="F27" s="233">
        <v>18.100000000000001</v>
      </c>
      <c r="G27" s="1101">
        <v>14.3</v>
      </c>
      <c r="H27" s="1101"/>
      <c r="I27" s="236">
        <v>0</v>
      </c>
      <c r="J27" s="233">
        <v>36.799999999999997</v>
      </c>
      <c r="K27" s="227" t="s">
        <v>159</v>
      </c>
      <c r="M27" s="227"/>
      <c r="N27" s="233">
        <f>Energy!G23</f>
        <v>6.7</v>
      </c>
      <c r="O27" s="233">
        <v>12</v>
      </c>
      <c r="P27" s="1101">
        <v>20.7</v>
      </c>
      <c r="Q27" s="1101"/>
      <c r="R27" s="233">
        <v>22.8</v>
      </c>
      <c r="S27" s="1101">
        <v>12.1</v>
      </c>
      <c r="T27" s="1101"/>
      <c r="U27" s="236">
        <v>0</v>
      </c>
      <c r="V27" s="228">
        <v>67.599999999999994</v>
      </c>
    </row>
    <row r="28" spans="1:22" ht="15" x14ac:dyDescent="0.2">
      <c r="A28" s="227" t="s">
        <v>139</v>
      </c>
      <c r="B28" s="233">
        <v>0.8</v>
      </c>
      <c r="C28" s="233">
        <v>-0.1</v>
      </c>
      <c r="D28" s="1101">
        <v>0.4</v>
      </c>
      <c r="E28" s="1101"/>
      <c r="F28" s="233">
        <v>0</v>
      </c>
      <c r="G28" s="1101">
        <v>0</v>
      </c>
      <c r="H28" s="1101"/>
      <c r="I28" s="236">
        <v>0</v>
      </c>
      <c r="J28" s="233">
        <v>0.3</v>
      </c>
      <c r="K28" s="227" t="s">
        <v>160</v>
      </c>
      <c r="M28" s="227"/>
      <c r="N28" s="233">
        <v>0</v>
      </c>
      <c r="O28" s="233">
        <v>0</v>
      </c>
      <c r="P28" s="1107">
        <v>0.2</v>
      </c>
      <c r="Q28" s="1107"/>
      <c r="R28" s="233">
        <v>0</v>
      </c>
      <c r="S28" s="1101">
        <v>0</v>
      </c>
      <c r="T28" s="1101"/>
      <c r="U28" s="236">
        <v>0</v>
      </c>
      <c r="V28" s="228">
        <v>0.2</v>
      </c>
    </row>
    <row r="29" spans="1:22" ht="15.75" thickBot="1" x14ac:dyDescent="0.25">
      <c r="A29" s="227" t="s">
        <v>110</v>
      </c>
      <c r="B29" s="237">
        <f>SUM(B25:B28)</f>
        <v>64.2</v>
      </c>
      <c r="C29" s="237">
        <v>49.9</v>
      </c>
      <c r="D29" s="1103">
        <v>52.4</v>
      </c>
      <c r="E29" s="1103"/>
      <c r="F29" s="237">
        <v>45.4</v>
      </c>
      <c r="G29" s="1103">
        <v>27.5</v>
      </c>
      <c r="H29" s="1103"/>
      <c r="I29" s="237">
        <v>0</v>
      </c>
      <c r="J29" s="237">
        <v>49.9</v>
      </c>
      <c r="K29" s="227" t="s">
        <v>161</v>
      </c>
      <c r="M29" s="227"/>
      <c r="N29" s="237">
        <f>SUM(N25:N28)</f>
        <v>83</v>
      </c>
      <c r="O29" s="237">
        <v>79.2</v>
      </c>
      <c r="P29" s="1103">
        <v>70.7</v>
      </c>
      <c r="Q29" s="1103"/>
      <c r="R29" s="237">
        <v>50.6</v>
      </c>
      <c r="S29" s="1103">
        <v>28.6</v>
      </c>
      <c r="T29" s="1103"/>
      <c r="U29" s="237">
        <v>0</v>
      </c>
      <c r="V29" s="237">
        <v>79.2</v>
      </c>
    </row>
    <row r="30" spans="1:22" ht="15" x14ac:dyDescent="0.2">
      <c r="B30" s="233"/>
      <c r="C30" s="233"/>
      <c r="E30" s="233"/>
      <c r="F30" s="233"/>
      <c r="H30" s="233"/>
      <c r="I30" s="233"/>
      <c r="J30" s="233"/>
      <c r="K30" s="227"/>
      <c r="M30" s="227"/>
      <c r="N30" s="233"/>
      <c r="O30" s="233"/>
      <c r="P30" s="233"/>
      <c r="Q30" s="233"/>
      <c r="R30" s="233"/>
      <c r="T30" s="233"/>
      <c r="U30" s="233"/>
      <c r="V30" s="228"/>
    </row>
    <row r="31" spans="1:22" ht="15" x14ac:dyDescent="0.2">
      <c r="A31" s="227" t="s">
        <v>26</v>
      </c>
      <c r="B31" s="234">
        <f>Property!G19</f>
        <v>54.5</v>
      </c>
      <c r="C31" s="234">
        <v>70.8</v>
      </c>
      <c r="D31" s="1100">
        <v>68.099999999999994</v>
      </c>
      <c r="E31" s="1100"/>
      <c r="F31" s="234">
        <v>66.2</v>
      </c>
      <c r="G31" s="1100">
        <v>57.3</v>
      </c>
      <c r="H31" s="1100"/>
      <c r="I31" s="234">
        <v>0</v>
      </c>
      <c r="J31" s="234">
        <v>262.39999999999998</v>
      </c>
      <c r="K31" s="227" t="s">
        <v>162</v>
      </c>
      <c r="M31" s="227"/>
      <c r="N31" s="234">
        <f>Energy!G19</f>
        <v>40</v>
      </c>
      <c r="O31" s="234">
        <v>48.9</v>
      </c>
      <c r="P31" s="1100">
        <v>51</v>
      </c>
      <c r="Q31" s="1100"/>
      <c r="R31" s="234">
        <v>51.6</v>
      </c>
      <c r="S31" s="1100">
        <v>52.1</v>
      </c>
      <c r="T31" s="1100"/>
      <c r="U31" s="234">
        <v>0</v>
      </c>
      <c r="V31" s="228">
        <v>203.6</v>
      </c>
    </row>
    <row r="32" spans="1:22" ht="15" x14ac:dyDescent="0.2">
      <c r="B32" s="227"/>
      <c r="C32" s="227"/>
      <c r="E32" s="227"/>
      <c r="F32" s="227"/>
      <c r="H32" s="227"/>
      <c r="I32" s="227"/>
      <c r="J32" s="227"/>
      <c r="K32" s="227"/>
      <c r="M32" s="227"/>
      <c r="N32" s="227"/>
      <c r="O32" s="227"/>
      <c r="P32" s="227"/>
      <c r="Q32" s="227"/>
      <c r="R32" s="227"/>
      <c r="T32" s="227"/>
      <c r="U32" s="227"/>
      <c r="V32" s="51"/>
    </row>
    <row r="33" spans="1:22" ht="15" x14ac:dyDescent="0.2">
      <c r="A33" s="227" t="s">
        <v>129</v>
      </c>
      <c r="B33" s="238">
        <f>B27/B31</f>
        <v>0.38</v>
      </c>
      <c r="C33" s="238">
        <v>-3.1E-2</v>
      </c>
      <c r="D33" s="1099">
        <v>9.7000000000000003E-2</v>
      </c>
      <c r="E33" s="1099"/>
      <c r="F33" s="238">
        <v>0.27300000000000002</v>
      </c>
      <c r="G33" s="1099">
        <v>0.25</v>
      </c>
      <c r="H33" s="1099"/>
      <c r="I33" s="238">
        <v>0</v>
      </c>
      <c r="J33" s="238">
        <v>0.14000000000000001</v>
      </c>
      <c r="K33" s="227" t="s">
        <v>163</v>
      </c>
      <c r="M33" s="227"/>
      <c r="N33" s="238">
        <f>N27/N31</f>
        <v>0.16800000000000001</v>
      </c>
      <c r="O33" s="238">
        <v>0.245</v>
      </c>
      <c r="P33" s="1099">
        <v>0.40600000000000003</v>
      </c>
      <c r="Q33" s="1099"/>
      <c r="R33" s="238">
        <v>0.442</v>
      </c>
      <c r="S33" s="1099">
        <v>0.23200000000000001</v>
      </c>
      <c r="T33" s="1099"/>
      <c r="U33" s="238">
        <v>0</v>
      </c>
      <c r="V33" s="238">
        <v>0.33200000000000002</v>
      </c>
    </row>
    <row r="34" spans="1:22" ht="15" x14ac:dyDescent="0.2">
      <c r="A34" s="227"/>
      <c r="B34" s="238"/>
      <c r="C34" s="51"/>
      <c r="E34" s="238"/>
      <c r="F34" s="238"/>
      <c r="H34" s="238"/>
      <c r="I34" s="238"/>
      <c r="J34" s="238"/>
      <c r="K34" s="227"/>
      <c r="M34" s="227"/>
      <c r="N34" s="238"/>
      <c r="O34" s="51"/>
      <c r="P34" s="238"/>
      <c r="Q34" s="238"/>
      <c r="R34" s="238"/>
      <c r="T34" s="238"/>
      <c r="U34" s="238"/>
      <c r="V34" s="51"/>
    </row>
    <row r="35" spans="1:22" ht="15" x14ac:dyDescent="0.2">
      <c r="A35" s="227"/>
      <c r="B35" s="227"/>
      <c r="C35" s="51"/>
      <c r="E35" s="227"/>
      <c r="F35" s="227"/>
      <c r="H35" s="227"/>
      <c r="I35" s="227"/>
      <c r="J35" s="227"/>
      <c r="K35" s="227"/>
      <c r="M35" s="227"/>
      <c r="N35" s="239"/>
      <c r="O35" s="51"/>
      <c r="P35" s="227"/>
      <c r="Q35" s="239"/>
      <c r="R35" s="239"/>
      <c r="T35" s="227"/>
      <c r="U35" s="227"/>
      <c r="V35" s="51"/>
    </row>
    <row r="36" spans="1:22" ht="15.75" x14ac:dyDescent="0.25">
      <c r="A36" s="225" t="s">
        <v>50</v>
      </c>
      <c r="B36" s="231" t="s">
        <v>120</v>
      </c>
      <c r="C36" s="231" t="s">
        <v>79</v>
      </c>
      <c r="D36" s="1108" t="s">
        <v>122</v>
      </c>
      <c r="E36" s="1108"/>
      <c r="F36" s="231" t="s">
        <v>121</v>
      </c>
      <c r="G36" s="1108" t="s">
        <v>120</v>
      </c>
      <c r="H36" s="1108"/>
      <c r="I36" s="224" t="s">
        <v>78</v>
      </c>
      <c r="J36" s="224" t="s">
        <v>78</v>
      </c>
      <c r="K36" s="227"/>
      <c r="M36" s="227"/>
      <c r="N36" s="231" t="s">
        <v>120</v>
      </c>
      <c r="O36" s="231" t="s">
        <v>79</v>
      </c>
      <c r="P36" s="1108" t="s">
        <v>122</v>
      </c>
      <c r="Q36" s="1108"/>
      <c r="R36" s="231" t="s">
        <v>121</v>
      </c>
      <c r="S36" s="1108" t="s">
        <v>120</v>
      </c>
      <c r="T36" s="1108"/>
      <c r="U36" s="224" t="s">
        <v>78</v>
      </c>
      <c r="V36" s="224" t="s">
        <v>78</v>
      </c>
    </row>
    <row r="37" spans="1:22" ht="15.75" x14ac:dyDescent="0.25">
      <c r="A37" s="227"/>
      <c r="B37" s="189">
        <v>2008</v>
      </c>
      <c r="C37" s="189">
        <v>2007</v>
      </c>
      <c r="D37" s="1112">
        <v>2007</v>
      </c>
      <c r="E37" s="1112"/>
      <c r="F37" s="189">
        <v>2007</v>
      </c>
      <c r="G37" s="1112">
        <v>2007</v>
      </c>
      <c r="H37" s="1112"/>
      <c r="I37" s="232">
        <v>2008</v>
      </c>
      <c r="J37" s="232">
        <v>2007</v>
      </c>
      <c r="K37" s="246" t="s">
        <v>164</v>
      </c>
      <c r="M37" s="225"/>
      <c r="N37" s="189">
        <v>2008</v>
      </c>
      <c r="O37" s="189">
        <v>2007</v>
      </c>
      <c r="P37" s="1112">
        <v>2007</v>
      </c>
      <c r="Q37" s="1112"/>
      <c r="R37" s="189">
        <v>2007</v>
      </c>
      <c r="S37" s="1112">
        <v>2007</v>
      </c>
      <c r="T37" s="1112"/>
      <c r="U37" s="232">
        <v>2008</v>
      </c>
      <c r="V37" s="232">
        <v>2007</v>
      </c>
    </row>
    <row r="38" spans="1:22" ht="15" x14ac:dyDescent="0.2">
      <c r="B38" s="233"/>
      <c r="C38" s="233"/>
      <c r="E38" s="233"/>
      <c r="F38" s="233"/>
      <c r="H38" s="233"/>
      <c r="I38" s="233"/>
      <c r="J38" s="233"/>
      <c r="K38" s="227"/>
      <c r="M38" s="227"/>
      <c r="N38" s="233"/>
      <c r="O38" s="51"/>
      <c r="P38" s="233"/>
      <c r="Q38" s="233"/>
      <c r="R38" s="233"/>
      <c r="T38" s="233"/>
      <c r="U38" s="233"/>
      <c r="V38" s="51"/>
    </row>
    <row r="39" spans="1:22" ht="15" x14ac:dyDescent="0.2">
      <c r="A39" s="227" t="s">
        <v>111</v>
      </c>
      <c r="B39" s="234">
        <f>C43</f>
        <v>43.1</v>
      </c>
      <c r="C39" s="234">
        <v>31.8</v>
      </c>
      <c r="D39" s="1100">
        <v>23.8</v>
      </c>
      <c r="E39" s="1100"/>
      <c r="F39" s="234">
        <v>13.7</v>
      </c>
      <c r="G39" s="1100">
        <v>8.6999999999999993</v>
      </c>
      <c r="H39" s="1100"/>
      <c r="I39" s="234">
        <v>0</v>
      </c>
      <c r="J39" s="240">
        <v>8.6999999999999993</v>
      </c>
      <c r="K39" s="227" t="s">
        <v>157</v>
      </c>
      <c r="M39" s="227"/>
      <c r="N39" s="240">
        <f>O43</f>
        <v>3.8</v>
      </c>
      <c r="O39" s="240">
        <v>2.2999999999999998</v>
      </c>
      <c r="P39" s="1109">
        <v>1.4</v>
      </c>
      <c r="Q39" s="1109"/>
      <c r="R39" s="240">
        <v>0.3</v>
      </c>
      <c r="S39" s="1110" t="s">
        <v>149</v>
      </c>
      <c r="T39" s="1111"/>
      <c r="U39" s="235">
        <v>0</v>
      </c>
      <c r="V39" s="235">
        <v>0</v>
      </c>
    </row>
    <row r="40" spans="1:22" ht="15" x14ac:dyDescent="0.2">
      <c r="A40" s="227" t="s">
        <v>127</v>
      </c>
      <c r="B40" s="236">
        <v>-2.2000000000000002</v>
      </c>
      <c r="C40" s="233">
        <v>-2.1</v>
      </c>
      <c r="D40" s="1101">
        <v>-1.1000000000000001</v>
      </c>
      <c r="E40" s="1101"/>
      <c r="F40" s="233">
        <v>-0.2</v>
      </c>
      <c r="G40" s="1101">
        <v>-0.3</v>
      </c>
      <c r="H40" s="1101"/>
      <c r="I40" s="236">
        <v>0</v>
      </c>
      <c r="J40" s="233">
        <v>-3.7</v>
      </c>
      <c r="K40" s="227" t="s">
        <v>158</v>
      </c>
      <c r="M40" s="227"/>
      <c r="N40" s="233">
        <v>0</v>
      </c>
      <c r="O40" s="233">
        <v>0</v>
      </c>
      <c r="P40" s="1101">
        <v>0</v>
      </c>
      <c r="Q40" s="1101"/>
      <c r="R40" s="233">
        <v>0</v>
      </c>
      <c r="S40" s="1101">
        <v>0</v>
      </c>
      <c r="T40" s="1101"/>
      <c r="U40" s="233">
        <v>0</v>
      </c>
      <c r="V40" s="228">
        <v>0</v>
      </c>
    </row>
    <row r="41" spans="1:22" ht="15" x14ac:dyDescent="0.2">
      <c r="A41" s="227" t="s">
        <v>112</v>
      </c>
      <c r="B41" s="233">
        <f>Marine!G23</f>
        <v>0.9</v>
      </c>
      <c r="C41" s="233">
        <v>13.5</v>
      </c>
      <c r="D41" s="1101">
        <v>8.9</v>
      </c>
      <c r="E41" s="1101"/>
      <c r="F41" s="233">
        <v>10.3</v>
      </c>
      <c r="G41" s="1101">
        <v>5.3</v>
      </c>
      <c r="H41" s="1101"/>
      <c r="I41" s="236">
        <v>0</v>
      </c>
      <c r="J41" s="233">
        <v>38</v>
      </c>
      <c r="K41" s="227" t="s">
        <v>159</v>
      </c>
      <c r="M41" s="227"/>
      <c r="N41" s="241">
        <f>Aviation!G23</f>
        <v>14.3</v>
      </c>
      <c r="O41" s="241">
        <v>1.6</v>
      </c>
      <c r="P41" s="1102">
        <v>0.9</v>
      </c>
      <c r="Q41" s="1102"/>
      <c r="R41" s="241">
        <v>1.1000000000000001</v>
      </c>
      <c r="S41" s="1101">
        <v>0.3</v>
      </c>
      <c r="T41" s="1101"/>
      <c r="U41" s="236">
        <v>0</v>
      </c>
      <c r="V41" s="228">
        <v>3.9</v>
      </c>
    </row>
    <row r="42" spans="1:22" ht="15" x14ac:dyDescent="0.2">
      <c r="A42" s="227" t="s">
        <v>139</v>
      </c>
      <c r="B42" s="233">
        <v>0.8</v>
      </c>
      <c r="C42" s="233">
        <v>-0.1</v>
      </c>
      <c r="D42" s="1101">
        <v>0.2</v>
      </c>
      <c r="E42" s="1101"/>
      <c r="F42" s="233">
        <v>0</v>
      </c>
      <c r="G42" s="1101">
        <v>0</v>
      </c>
      <c r="H42" s="1101"/>
      <c r="I42" s="236">
        <v>0</v>
      </c>
      <c r="J42" s="233">
        <v>0.1</v>
      </c>
      <c r="K42" s="227" t="s">
        <v>160</v>
      </c>
      <c r="M42" s="227"/>
      <c r="N42" s="241">
        <v>0.1</v>
      </c>
      <c r="O42" s="241">
        <v>-0.1</v>
      </c>
      <c r="P42" s="1107">
        <v>0</v>
      </c>
      <c r="Q42" s="1107"/>
      <c r="R42" s="233">
        <v>0</v>
      </c>
      <c r="S42" s="1107">
        <v>0</v>
      </c>
      <c r="T42" s="1107"/>
      <c r="U42" s="236">
        <v>0</v>
      </c>
      <c r="V42" s="228">
        <v>-0.1</v>
      </c>
    </row>
    <row r="43" spans="1:22" ht="15.75" thickBot="1" x14ac:dyDescent="0.25">
      <c r="A43" s="227" t="s">
        <v>110</v>
      </c>
      <c r="B43" s="237">
        <f>SUM(B39:B42)</f>
        <v>42.6</v>
      </c>
      <c r="C43" s="237">
        <v>43.1</v>
      </c>
      <c r="D43" s="1103">
        <v>31.8</v>
      </c>
      <c r="E43" s="1103"/>
      <c r="F43" s="237">
        <v>23.8</v>
      </c>
      <c r="G43" s="1103">
        <v>13.7</v>
      </c>
      <c r="H43" s="1103"/>
      <c r="I43" s="237">
        <v>0</v>
      </c>
      <c r="J43" s="237">
        <v>43.1</v>
      </c>
      <c r="K43" s="227" t="s">
        <v>161</v>
      </c>
      <c r="M43" s="227"/>
      <c r="N43" s="242">
        <f>SUM(N39:N42)</f>
        <v>18.2</v>
      </c>
      <c r="O43" s="242">
        <v>3.8</v>
      </c>
      <c r="P43" s="1104">
        <v>2.2999999999999998</v>
      </c>
      <c r="Q43" s="1104"/>
      <c r="R43" s="242">
        <v>1.4</v>
      </c>
      <c r="S43" s="1105">
        <v>0.3</v>
      </c>
      <c r="T43" s="1106"/>
      <c r="U43" s="237">
        <v>0</v>
      </c>
      <c r="V43" s="242">
        <v>3.8</v>
      </c>
    </row>
    <row r="44" spans="1:22" ht="15" x14ac:dyDescent="0.2">
      <c r="B44" s="233"/>
      <c r="C44" s="233"/>
      <c r="E44" s="233"/>
      <c r="F44" s="233"/>
      <c r="H44" s="233"/>
      <c r="I44" s="233"/>
      <c r="J44" s="233"/>
      <c r="K44" s="227"/>
      <c r="M44" s="227"/>
      <c r="N44" s="233"/>
      <c r="O44" s="233"/>
      <c r="P44" s="233"/>
      <c r="Q44" s="233"/>
      <c r="R44" s="233"/>
      <c r="T44" s="233"/>
      <c r="U44" s="233"/>
      <c r="V44" s="228"/>
    </row>
    <row r="45" spans="1:22" ht="15" x14ac:dyDescent="0.2">
      <c r="A45" s="227" t="s">
        <v>26</v>
      </c>
      <c r="B45" s="234">
        <f>Marine!G19</f>
        <v>15.5</v>
      </c>
      <c r="C45" s="234">
        <v>17.8</v>
      </c>
      <c r="D45" s="1100">
        <v>19.5</v>
      </c>
      <c r="E45" s="1100"/>
      <c r="F45" s="234">
        <v>16.8</v>
      </c>
      <c r="G45" s="1100">
        <v>14.9</v>
      </c>
      <c r="H45" s="1100"/>
      <c r="I45" s="234">
        <v>0</v>
      </c>
      <c r="J45" s="234">
        <v>69</v>
      </c>
      <c r="K45" s="227" t="s">
        <v>162</v>
      </c>
      <c r="M45" s="227"/>
      <c r="N45" s="234">
        <f>Aviation!G19</f>
        <v>14.3</v>
      </c>
      <c r="O45" s="234">
        <v>21.1</v>
      </c>
      <c r="P45" s="1100">
        <v>21.9</v>
      </c>
      <c r="Q45" s="1100"/>
      <c r="R45" s="234">
        <v>17.3</v>
      </c>
      <c r="S45" s="1100">
        <v>15.9</v>
      </c>
      <c r="T45" s="1100"/>
      <c r="U45" s="234">
        <v>0</v>
      </c>
      <c r="V45" s="228">
        <v>76.2</v>
      </c>
    </row>
    <row r="46" spans="1:22" ht="15" x14ac:dyDescent="0.2">
      <c r="B46" s="227"/>
      <c r="C46" s="227"/>
      <c r="E46" s="227"/>
      <c r="F46" s="227"/>
      <c r="H46" s="227"/>
      <c r="I46" s="227"/>
      <c r="J46" s="227"/>
      <c r="K46" s="227"/>
      <c r="M46" s="227"/>
      <c r="N46" s="227"/>
      <c r="O46" s="233"/>
      <c r="P46" s="227"/>
      <c r="Q46" s="227"/>
      <c r="R46" s="227"/>
      <c r="T46" s="227"/>
      <c r="U46" s="227"/>
      <c r="V46" s="228"/>
    </row>
    <row r="47" spans="1:22" ht="15" x14ac:dyDescent="0.2">
      <c r="A47" s="227" t="s">
        <v>129</v>
      </c>
      <c r="B47" s="238">
        <f>B41/B45</f>
        <v>5.8000000000000003E-2</v>
      </c>
      <c r="C47" s="238">
        <v>0.75800000000000001</v>
      </c>
      <c r="D47" s="1099">
        <v>0.45600000000000002</v>
      </c>
      <c r="E47" s="1099"/>
      <c r="F47" s="238">
        <v>0.61299999999999999</v>
      </c>
      <c r="G47" s="1099">
        <v>0.35599999999999998</v>
      </c>
      <c r="H47" s="1099"/>
      <c r="I47" s="238">
        <v>0</v>
      </c>
      <c r="J47" s="238">
        <v>0.55100000000000005</v>
      </c>
      <c r="K47" s="227" t="s">
        <v>163</v>
      </c>
      <c r="M47" s="227"/>
      <c r="N47" s="238">
        <f>N41/N45</f>
        <v>1</v>
      </c>
      <c r="O47" s="238">
        <v>7.5999999999999998E-2</v>
      </c>
      <c r="P47" s="1099">
        <v>4.1000000000000002E-2</v>
      </c>
      <c r="Q47" s="1099"/>
      <c r="R47" s="238">
        <v>6.4000000000000001E-2</v>
      </c>
      <c r="S47" s="1099">
        <v>1.9E-2</v>
      </c>
      <c r="T47" s="1099"/>
      <c r="U47" s="238">
        <v>0</v>
      </c>
      <c r="V47" s="238">
        <v>5.0999999999999997E-2</v>
      </c>
    </row>
    <row r="48" spans="1:22" x14ac:dyDescent="0.2">
      <c r="A48" s="39"/>
    </row>
    <row r="49" spans="1:1" ht="13.5" x14ac:dyDescent="0.2">
      <c r="A49" s="68"/>
    </row>
  </sheetData>
  <mergeCells count="163">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 ref="B6:D6"/>
    <mergeCell ref="E6:G6"/>
    <mergeCell ref="H6:J6"/>
    <mergeCell ref="K6:M6"/>
    <mergeCell ref="N6:P6"/>
    <mergeCell ref="Q6:S6"/>
    <mergeCell ref="T6:V6"/>
    <mergeCell ref="C5:D5"/>
    <mergeCell ref="F5:G5"/>
    <mergeCell ref="I5:J5"/>
    <mergeCell ref="L5:M5"/>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B12:D12"/>
    <mergeCell ref="E12:G12"/>
    <mergeCell ref="H12:J12"/>
    <mergeCell ref="K12:M12"/>
    <mergeCell ref="N12:P12"/>
    <mergeCell ref="Q12:S12"/>
    <mergeCell ref="T14:V14"/>
    <mergeCell ref="B14:D14"/>
    <mergeCell ref="E14:G14"/>
    <mergeCell ref="H14:J14"/>
    <mergeCell ref="K14:M14"/>
    <mergeCell ref="T12:V12"/>
    <mergeCell ref="P22:Q22"/>
    <mergeCell ref="S22:T22"/>
    <mergeCell ref="K15:M15"/>
    <mergeCell ref="O13:P13"/>
    <mergeCell ref="R13:S13"/>
    <mergeCell ref="N15:P15"/>
    <mergeCell ref="Q15:S15"/>
    <mergeCell ref="T15:V15"/>
    <mergeCell ref="U13:V13"/>
    <mergeCell ref="N14:P14"/>
    <mergeCell ref="Q14:S14"/>
    <mergeCell ref="A15:D15"/>
    <mergeCell ref="E15:G15"/>
    <mergeCell ref="H15:J15"/>
    <mergeCell ref="C13:D13"/>
    <mergeCell ref="F13:G13"/>
    <mergeCell ref="I13:J13"/>
    <mergeCell ref="L13:M13"/>
    <mergeCell ref="D23:E23"/>
    <mergeCell ref="G23:H23"/>
    <mergeCell ref="D22:E22"/>
    <mergeCell ref="G22:H22"/>
    <mergeCell ref="D26:E26"/>
    <mergeCell ref="G26:H26"/>
    <mergeCell ref="P26:Q26"/>
    <mergeCell ref="S26:T26"/>
    <mergeCell ref="P23:Q23"/>
    <mergeCell ref="S23:T23"/>
    <mergeCell ref="D25:E25"/>
    <mergeCell ref="G25:H25"/>
    <mergeCell ref="P25:Q25"/>
    <mergeCell ref="S25:T25"/>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40:E40"/>
    <mergeCell ref="G40:H40"/>
    <mergeCell ref="P40:Q40"/>
    <mergeCell ref="S40:T40"/>
    <mergeCell ref="D43:E43"/>
    <mergeCell ref="G43:H43"/>
    <mergeCell ref="P43:Q43"/>
    <mergeCell ref="S43:T43"/>
    <mergeCell ref="D42:E42"/>
    <mergeCell ref="G42:H42"/>
    <mergeCell ref="P42:Q42"/>
    <mergeCell ref="S42:T42"/>
    <mergeCell ref="D47:E47"/>
    <mergeCell ref="G47:H47"/>
    <mergeCell ref="P47:Q47"/>
    <mergeCell ref="S47:T47"/>
    <mergeCell ref="D45:E45"/>
    <mergeCell ref="G45:H45"/>
    <mergeCell ref="P45:Q45"/>
    <mergeCell ref="S45:T45"/>
    <mergeCell ref="D41:E41"/>
    <mergeCell ref="G41:H41"/>
    <mergeCell ref="P41:Q41"/>
    <mergeCell ref="S41:T41"/>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legacy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
  <sheetViews>
    <sheetView zoomScale="75" zoomScaleNormal="75" zoomScaleSheetLayoutView="75" workbookViewId="0">
      <selection activeCell="A83" sqref="A83"/>
    </sheetView>
  </sheetViews>
  <sheetFormatPr defaultRowHeight="15" x14ac:dyDescent="0.2"/>
  <cols>
    <col min="1" max="1" width="3.5703125" style="699" customWidth="1"/>
    <col min="2" max="2" width="1.140625" style="699" customWidth="1"/>
    <col min="3" max="3" width="39.42578125" style="699" customWidth="1"/>
    <col min="4" max="4" width="19.85546875" style="699" customWidth="1"/>
    <col min="5" max="5" width="23.5703125" style="699" customWidth="1"/>
    <col min="6" max="6" width="16.140625" style="699" customWidth="1"/>
    <col min="7" max="7" width="6" style="699" customWidth="1"/>
    <col min="8" max="8" width="16.140625" style="710" customWidth="1"/>
    <col min="9" max="9" width="6" style="710" customWidth="1"/>
    <col min="10" max="10" width="16.140625" style="710" customWidth="1"/>
    <col min="11" max="11" width="6.140625" style="699" customWidth="1"/>
    <col min="12" max="12" width="16.140625" style="699" customWidth="1"/>
    <col min="13" max="13" width="6" style="699" customWidth="1"/>
    <col min="14" max="14" width="16.140625" style="709" customWidth="1"/>
    <col min="15" max="16384" width="9.140625" style="699"/>
  </cols>
  <sheetData>
    <row r="1" spans="2:14" ht="16.5" customHeight="1" x14ac:dyDescent="0.25">
      <c r="C1" s="1131" t="s">
        <v>325</v>
      </c>
      <c r="D1" s="1131"/>
      <c r="E1" s="1131"/>
      <c r="F1" s="1131"/>
      <c r="G1" s="1131"/>
      <c r="H1" s="1131"/>
      <c r="I1" s="1131"/>
      <c r="J1" s="1131"/>
      <c r="K1" s="1131"/>
      <c r="L1" s="1131"/>
      <c r="M1" s="1131"/>
      <c r="N1" s="1131"/>
    </row>
    <row r="2" spans="2:14" s="695" customFormat="1" ht="16.5" customHeight="1" x14ac:dyDescent="0.25">
      <c r="C2" s="1132" t="s">
        <v>343</v>
      </c>
      <c r="D2" s="1132"/>
      <c r="E2" s="1132"/>
      <c r="F2" s="1132"/>
      <c r="G2" s="1132"/>
      <c r="H2" s="1132"/>
      <c r="I2" s="1132"/>
      <c r="J2" s="1132"/>
      <c r="K2" s="1132"/>
      <c r="L2" s="1132"/>
      <c r="M2" s="1132"/>
      <c r="N2" s="1132"/>
    </row>
    <row r="3" spans="2:14" s="695" customFormat="1" ht="15" customHeight="1" x14ac:dyDescent="0.25">
      <c r="D3" s="778"/>
    </row>
    <row r="4" spans="2:14" s="695" customFormat="1" ht="22.5" customHeight="1" x14ac:dyDescent="0.25">
      <c r="D4" s="778"/>
      <c r="F4" s="1130" t="s">
        <v>540</v>
      </c>
      <c r="G4" s="1130"/>
      <c r="H4" s="1130"/>
      <c r="I4" s="1130"/>
      <c r="J4" s="1130"/>
      <c r="K4" s="1130"/>
      <c r="L4" s="1130"/>
      <c r="M4" s="1130"/>
      <c r="N4" s="1130"/>
    </row>
    <row r="5" spans="2:14" s="695" customFormat="1" ht="18.75" customHeight="1" x14ac:dyDescent="0.25">
      <c r="C5" s="698"/>
      <c r="D5" s="698"/>
      <c r="E5" s="696"/>
      <c r="F5" s="697" t="s">
        <v>253</v>
      </c>
      <c r="H5" s="697" t="s">
        <v>214</v>
      </c>
      <c r="J5" s="697" t="s">
        <v>204</v>
      </c>
      <c r="K5" s="697"/>
      <c r="L5" s="697" t="s">
        <v>209</v>
      </c>
      <c r="N5" s="697" t="s">
        <v>208</v>
      </c>
    </row>
    <row r="6" spans="2:14" s="698" customFormat="1" ht="18.75" customHeight="1" x14ac:dyDescent="0.25">
      <c r="E6" s="714"/>
      <c r="F6" s="697" t="s">
        <v>237</v>
      </c>
      <c r="H6" s="712" t="s">
        <v>191</v>
      </c>
      <c r="I6" s="705"/>
      <c r="J6" s="712" t="s">
        <v>205</v>
      </c>
      <c r="K6" s="712"/>
      <c r="L6" s="712" t="s">
        <v>311</v>
      </c>
      <c r="M6" s="705"/>
      <c r="N6" s="712" t="s">
        <v>349</v>
      </c>
    </row>
    <row r="7" spans="2:14" s="698" customFormat="1" ht="7.35" customHeight="1" x14ac:dyDescent="0.25">
      <c r="E7" s="697"/>
      <c r="F7" s="696"/>
      <c r="H7" s="712"/>
      <c r="J7" s="712"/>
      <c r="K7" s="712"/>
      <c r="L7" s="712"/>
      <c r="N7" s="712"/>
    </row>
    <row r="8" spans="2:14" s="698" customFormat="1" ht="15" customHeight="1" x14ac:dyDescent="0.25">
      <c r="B8" s="699"/>
      <c r="C8" s="698" t="s">
        <v>322</v>
      </c>
      <c r="H8" s="701"/>
      <c r="J8" s="701"/>
      <c r="K8" s="701"/>
      <c r="L8" s="701"/>
      <c r="N8" s="700"/>
    </row>
    <row r="9" spans="2:14" ht="15" customHeight="1" x14ac:dyDescent="0.25">
      <c r="B9" s="694"/>
      <c r="C9" s="792" t="s">
        <v>478</v>
      </c>
      <c r="D9" s="698"/>
      <c r="E9" s="793"/>
      <c r="F9" s="794">
        <v>32.1</v>
      </c>
      <c r="G9" s="791"/>
      <c r="H9" s="795">
        <v>33.6</v>
      </c>
      <c r="I9" s="796"/>
      <c r="J9" s="795">
        <v>0</v>
      </c>
      <c r="K9" s="796"/>
      <c r="L9" s="795">
        <v>1.2</v>
      </c>
      <c r="M9" s="796"/>
      <c r="N9" s="797" t="s">
        <v>510</v>
      </c>
    </row>
    <row r="10" spans="2:14" ht="15" customHeight="1" x14ac:dyDescent="0.25">
      <c r="B10" s="694"/>
      <c r="C10" s="792" t="s">
        <v>490</v>
      </c>
      <c r="D10" s="698"/>
      <c r="E10" s="798"/>
      <c r="F10" s="794">
        <v>17.2</v>
      </c>
      <c r="G10" s="794"/>
      <c r="H10" s="212">
        <v>17.100000000000001</v>
      </c>
      <c r="I10" s="794"/>
      <c r="J10" s="212">
        <v>0.1</v>
      </c>
      <c r="K10" s="794"/>
      <c r="L10" s="794">
        <v>0</v>
      </c>
      <c r="M10" s="799"/>
      <c r="N10" s="797" t="s">
        <v>514</v>
      </c>
    </row>
    <row r="11" spans="2:14" ht="15" customHeight="1" x14ac:dyDescent="0.25">
      <c r="B11" s="694"/>
      <c r="C11" s="792" t="s">
        <v>479</v>
      </c>
      <c r="D11" s="698"/>
      <c r="E11" s="798"/>
      <c r="F11" s="794">
        <v>15.8</v>
      </c>
      <c r="G11" s="794"/>
      <c r="H11" s="794">
        <v>15.9</v>
      </c>
      <c r="I11" s="794"/>
      <c r="J11" s="794">
        <v>0.1</v>
      </c>
      <c r="K11" s="794"/>
      <c r="L11" s="794">
        <v>0</v>
      </c>
      <c r="M11" s="799"/>
      <c r="N11" s="797" t="s">
        <v>511</v>
      </c>
    </row>
    <row r="12" spans="2:14" ht="15" customHeight="1" x14ac:dyDescent="0.25">
      <c r="B12" s="694"/>
      <c r="C12" s="792" t="s">
        <v>480</v>
      </c>
      <c r="D12" s="698"/>
      <c r="E12" s="798"/>
      <c r="F12" s="794">
        <v>11.9</v>
      </c>
      <c r="G12" s="794"/>
      <c r="H12" s="794">
        <v>12.1</v>
      </c>
      <c r="I12" s="794"/>
      <c r="J12" s="794">
        <v>0.1</v>
      </c>
      <c r="K12" s="794"/>
      <c r="L12" s="794">
        <v>0.1</v>
      </c>
      <c r="M12" s="799"/>
      <c r="N12" s="797" t="s">
        <v>508</v>
      </c>
    </row>
    <row r="13" spans="2:14" ht="15" customHeight="1" x14ac:dyDescent="0.25">
      <c r="B13" s="694"/>
      <c r="C13" s="792" t="s">
        <v>482</v>
      </c>
      <c r="D13" s="698"/>
      <c r="E13" s="798"/>
      <c r="F13" s="794">
        <v>10.199999999999999</v>
      </c>
      <c r="G13" s="794"/>
      <c r="H13" s="794">
        <v>10.8</v>
      </c>
      <c r="I13" s="794"/>
      <c r="J13" s="794">
        <v>0.1</v>
      </c>
      <c r="K13" s="794"/>
      <c r="L13" s="794">
        <v>0.1</v>
      </c>
      <c r="M13" s="799"/>
      <c r="N13" s="797" t="s">
        <v>513</v>
      </c>
    </row>
    <row r="14" spans="2:14" ht="15" customHeight="1" x14ac:dyDescent="0.25">
      <c r="B14" s="694"/>
      <c r="C14" s="792" t="s">
        <v>486</v>
      </c>
      <c r="D14" s="698"/>
      <c r="E14" s="798"/>
      <c r="F14" s="794">
        <v>10.7</v>
      </c>
      <c r="G14" s="794"/>
      <c r="H14" s="794">
        <v>10.5</v>
      </c>
      <c r="I14" s="794"/>
      <c r="J14" s="794">
        <v>0.1</v>
      </c>
      <c r="K14" s="794"/>
      <c r="L14" s="794">
        <v>-0.1</v>
      </c>
      <c r="M14" s="799"/>
      <c r="N14" s="797" t="s">
        <v>513</v>
      </c>
    </row>
    <row r="15" spans="2:14" ht="15" customHeight="1" x14ac:dyDescent="0.25">
      <c r="B15" s="694"/>
      <c r="C15" s="792" t="s">
        <v>481</v>
      </c>
      <c r="D15" s="698"/>
      <c r="E15" s="798"/>
      <c r="F15" s="794">
        <v>10.5</v>
      </c>
      <c r="G15" s="794"/>
      <c r="H15" s="794">
        <v>10.5</v>
      </c>
      <c r="I15" s="794"/>
      <c r="J15" s="794">
        <v>0</v>
      </c>
      <c r="K15" s="794"/>
      <c r="L15" s="794">
        <v>0</v>
      </c>
      <c r="M15" s="799"/>
      <c r="N15" s="797" t="s">
        <v>517</v>
      </c>
    </row>
    <row r="16" spans="2:14" ht="15" customHeight="1" x14ac:dyDescent="0.25">
      <c r="B16" s="694"/>
      <c r="C16" s="792" t="s">
        <v>484</v>
      </c>
      <c r="D16" s="698"/>
      <c r="E16" s="798"/>
      <c r="F16" s="794">
        <v>9.6</v>
      </c>
      <c r="G16" s="794"/>
      <c r="H16" s="794">
        <v>10</v>
      </c>
      <c r="I16" s="794"/>
      <c r="J16" s="794">
        <v>0.1</v>
      </c>
      <c r="K16" s="794"/>
      <c r="L16" s="794">
        <v>0.1</v>
      </c>
      <c r="M16" s="799"/>
      <c r="N16" s="797" t="s">
        <v>514</v>
      </c>
    </row>
    <row r="17" spans="2:14" ht="15" customHeight="1" x14ac:dyDescent="0.25">
      <c r="B17" s="694"/>
      <c r="C17" s="792" t="s">
        <v>483</v>
      </c>
      <c r="D17" s="698"/>
      <c r="E17" s="798"/>
      <c r="F17" s="794">
        <v>9.6</v>
      </c>
      <c r="G17" s="794"/>
      <c r="H17" s="794">
        <v>9.6999999999999993</v>
      </c>
      <c r="I17" s="794"/>
      <c r="J17" s="794">
        <v>0</v>
      </c>
      <c r="K17" s="794"/>
      <c r="L17" s="794">
        <v>0</v>
      </c>
      <c r="M17" s="799"/>
      <c r="N17" s="797" t="s">
        <v>512</v>
      </c>
    </row>
    <row r="18" spans="2:14" ht="15" customHeight="1" x14ac:dyDescent="0.25">
      <c r="B18" s="694"/>
      <c r="C18" s="792" t="s">
        <v>485</v>
      </c>
      <c r="D18" s="698"/>
      <c r="E18" s="798"/>
      <c r="F18" s="794">
        <v>9</v>
      </c>
      <c r="G18" s="794"/>
      <c r="H18" s="794">
        <v>9.6999999999999993</v>
      </c>
      <c r="I18" s="794"/>
      <c r="J18" s="794">
        <v>0.1</v>
      </c>
      <c r="K18" s="794"/>
      <c r="L18" s="794">
        <v>0.1</v>
      </c>
      <c r="M18" s="799"/>
      <c r="N18" s="797" t="s">
        <v>510</v>
      </c>
    </row>
    <row r="19" spans="2:14" ht="15" customHeight="1" x14ac:dyDescent="0.25">
      <c r="C19" s="792" t="s">
        <v>492</v>
      </c>
      <c r="D19" s="698"/>
      <c r="E19" s="798"/>
      <c r="F19" s="794">
        <v>8.4</v>
      </c>
      <c r="G19" s="794"/>
      <c r="H19" s="794">
        <v>8.9</v>
      </c>
      <c r="I19" s="794"/>
      <c r="J19" s="794">
        <v>0.1</v>
      </c>
      <c r="K19" s="794"/>
      <c r="L19" s="794">
        <v>0</v>
      </c>
      <c r="M19" s="799"/>
      <c r="N19" s="797" t="s">
        <v>516</v>
      </c>
    </row>
    <row r="20" spans="2:14" ht="15" customHeight="1" x14ac:dyDescent="0.25">
      <c r="C20" s="792" t="s">
        <v>487</v>
      </c>
      <c r="D20" s="698"/>
      <c r="E20" s="798"/>
      <c r="F20" s="794">
        <v>8.6</v>
      </c>
      <c r="G20" s="794"/>
      <c r="H20" s="794">
        <v>8.6999999999999993</v>
      </c>
      <c r="I20" s="794"/>
      <c r="J20" s="794">
        <v>0</v>
      </c>
      <c r="K20" s="794"/>
      <c r="L20" s="794">
        <v>0</v>
      </c>
      <c r="M20" s="799"/>
      <c r="N20" s="797" t="s">
        <v>515</v>
      </c>
    </row>
    <row r="21" spans="2:14" ht="15" customHeight="1" x14ac:dyDescent="0.25">
      <c r="C21" s="792" t="s">
        <v>509</v>
      </c>
      <c r="D21" s="698"/>
      <c r="E21" s="798"/>
      <c r="F21" s="794">
        <v>8.1</v>
      </c>
      <c r="G21" s="794"/>
      <c r="H21" s="794">
        <v>8.6</v>
      </c>
      <c r="I21" s="794"/>
      <c r="J21" s="794">
        <v>0.1</v>
      </c>
      <c r="K21" s="794"/>
      <c r="L21" s="794">
        <v>0</v>
      </c>
      <c r="M21" s="799"/>
      <c r="N21" s="797" t="s">
        <v>515</v>
      </c>
    </row>
    <row r="22" spans="2:14" ht="15" customHeight="1" x14ac:dyDescent="0.25">
      <c r="C22" s="792" t="s">
        <v>489</v>
      </c>
      <c r="D22" s="698"/>
      <c r="E22" s="798"/>
      <c r="F22" s="794">
        <v>7.7</v>
      </c>
      <c r="G22" s="794"/>
      <c r="H22" s="794">
        <v>8.1999999999999993</v>
      </c>
      <c r="I22" s="794"/>
      <c r="J22" s="794">
        <v>0.1</v>
      </c>
      <c r="K22" s="794"/>
      <c r="L22" s="794">
        <v>0.1</v>
      </c>
      <c r="M22" s="799"/>
      <c r="N22" s="797" t="s">
        <v>510</v>
      </c>
    </row>
    <row r="23" spans="2:14" ht="15" customHeight="1" x14ac:dyDescent="0.25">
      <c r="C23" s="792" t="s">
        <v>549</v>
      </c>
      <c r="D23" s="698"/>
      <c r="E23" s="798"/>
      <c r="F23" s="794">
        <v>7.8</v>
      </c>
      <c r="G23" s="794"/>
      <c r="H23" s="794">
        <v>7.9</v>
      </c>
      <c r="I23" s="794"/>
      <c r="J23" s="794">
        <v>0</v>
      </c>
      <c r="K23" s="794"/>
      <c r="L23" s="794">
        <v>0</v>
      </c>
      <c r="M23" s="799"/>
      <c r="N23" s="797" t="s">
        <v>515</v>
      </c>
    </row>
    <row r="24" spans="2:14" ht="15" customHeight="1" x14ac:dyDescent="0.25">
      <c r="C24" s="792" t="s">
        <v>488</v>
      </c>
      <c r="D24" s="698"/>
      <c r="E24" s="798"/>
      <c r="F24" s="794">
        <v>7.3</v>
      </c>
      <c r="G24" s="794"/>
      <c r="H24" s="794">
        <v>7.7</v>
      </c>
      <c r="I24" s="794"/>
      <c r="J24" s="794">
        <v>0.1</v>
      </c>
      <c r="K24" s="794"/>
      <c r="L24" s="794">
        <v>0.2</v>
      </c>
      <c r="M24" s="799"/>
      <c r="N24" s="797" t="s">
        <v>513</v>
      </c>
    </row>
    <row r="25" spans="2:14" ht="15" customHeight="1" x14ac:dyDescent="0.25">
      <c r="C25" s="792" t="s">
        <v>550</v>
      </c>
      <c r="D25" s="698"/>
      <c r="E25" s="798"/>
      <c r="F25" s="794">
        <v>7.4</v>
      </c>
      <c r="G25" s="794"/>
      <c r="H25" s="794">
        <v>7.4</v>
      </c>
      <c r="I25" s="794"/>
      <c r="J25" s="794">
        <v>0</v>
      </c>
      <c r="K25" s="794"/>
      <c r="L25" s="794">
        <v>0</v>
      </c>
      <c r="M25" s="799"/>
      <c r="N25" s="797" t="s">
        <v>510</v>
      </c>
    </row>
    <row r="26" spans="2:14" ht="15" customHeight="1" x14ac:dyDescent="0.25">
      <c r="C26" s="792" t="s">
        <v>496</v>
      </c>
      <c r="D26" s="698"/>
      <c r="E26" s="798"/>
      <c r="F26" s="794">
        <v>7</v>
      </c>
      <c r="G26" s="794"/>
      <c r="H26" s="794">
        <v>6.9</v>
      </c>
      <c r="I26" s="794"/>
      <c r="J26" s="794">
        <v>0</v>
      </c>
      <c r="K26" s="794"/>
      <c r="L26" s="794">
        <v>0</v>
      </c>
      <c r="M26" s="799"/>
      <c r="N26" s="797" t="s">
        <v>513</v>
      </c>
    </row>
    <row r="27" spans="2:14" ht="15" customHeight="1" x14ac:dyDescent="0.25">
      <c r="C27" s="792" t="s">
        <v>551</v>
      </c>
      <c r="D27" s="698"/>
      <c r="E27" s="798"/>
      <c r="F27" s="794">
        <v>6.8</v>
      </c>
      <c r="G27" s="794"/>
      <c r="H27" s="794">
        <v>6.9</v>
      </c>
      <c r="I27" s="794"/>
      <c r="J27" s="794">
        <v>0</v>
      </c>
      <c r="K27" s="794"/>
      <c r="L27" s="794">
        <v>0</v>
      </c>
      <c r="M27" s="799"/>
      <c r="N27" s="797" t="s">
        <v>517</v>
      </c>
    </row>
    <row r="28" spans="2:14" ht="15" customHeight="1" x14ac:dyDescent="0.25">
      <c r="C28" s="792" t="s">
        <v>556</v>
      </c>
      <c r="D28" s="698"/>
      <c r="E28" s="798"/>
      <c r="F28" s="794">
        <v>6.9</v>
      </c>
      <c r="G28" s="794"/>
      <c r="H28" s="794">
        <v>6.9</v>
      </c>
      <c r="I28" s="794"/>
      <c r="J28" s="794">
        <v>0</v>
      </c>
      <c r="K28" s="794"/>
      <c r="L28" s="794">
        <v>0</v>
      </c>
      <c r="M28" s="799"/>
      <c r="N28" s="797" t="s">
        <v>514</v>
      </c>
    </row>
    <row r="29" spans="2:14" ht="15" customHeight="1" thickBot="1" x14ac:dyDescent="0.25">
      <c r="C29" s="694"/>
      <c r="D29" s="791"/>
      <c r="E29" s="702"/>
      <c r="F29" s="749"/>
      <c r="G29" s="694"/>
      <c r="H29" s="221">
        <v>218</v>
      </c>
      <c r="I29" s="872"/>
      <c r="J29" s="221">
        <v>1.1000000000000001</v>
      </c>
      <c r="K29" s="708"/>
      <c r="L29" s="715">
        <v>1.8</v>
      </c>
      <c r="M29" s="704"/>
      <c r="N29" s="716" t="s">
        <v>514</v>
      </c>
    </row>
    <row r="30" spans="2:14" ht="15" customHeight="1" x14ac:dyDescent="0.2">
      <c r="C30" s="694"/>
      <c r="D30" s="694"/>
      <c r="E30" s="702"/>
      <c r="F30" s="749"/>
      <c r="G30" s="694"/>
      <c r="H30" s="708"/>
      <c r="I30" s="704"/>
      <c r="K30" s="708"/>
      <c r="L30" s="708"/>
      <c r="M30" s="704"/>
      <c r="N30" s="704"/>
    </row>
    <row r="31" spans="2:14" s="698" customFormat="1" ht="15" customHeight="1" x14ac:dyDescent="0.25">
      <c r="C31" s="698" t="s">
        <v>465</v>
      </c>
      <c r="K31" s="701"/>
    </row>
    <row r="32" spans="2:14" s="698" customFormat="1" ht="15" customHeight="1" thickBot="1" x14ac:dyDescent="0.3">
      <c r="H32" s="775">
        <v>0.29599999999999999</v>
      </c>
      <c r="K32" s="701"/>
      <c r="L32" s="701"/>
    </row>
    <row r="33" spans="2:14" s="698" customFormat="1" ht="15" customHeight="1" x14ac:dyDescent="0.25">
      <c r="H33" s="706"/>
      <c r="K33" s="701"/>
      <c r="L33" s="701"/>
    </row>
    <row r="34" spans="2:14" s="776" customFormat="1" ht="22.5" customHeight="1" x14ac:dyDescent="0.25">
      <c r="D34" s="778"/>
      <c r="F34" s="1130" t="s">
        <v>540</v>
      </c>
      <c r="G34" s="1130"/>
      <c r="H34" s="1130"/>
      <c r="I34" s="1130"/>
      <c r="J34" s="1130"/>
      <c r="K34" s="1130"/>
      <c r="L34" s="1130"/>
      <c r="M34" s="1130"/>
      <c r="N34" s="1130"/>
    </row>
    <row r="35" spans="2:14" s="790" customFormat="1" ht="15.75" x14ac:dyDescent="0.25">
      <c r="B35" s="698"/>
      <c r="C35" s="772"/>
      <c r="D35" s="772"/>
      <c r="G35" s="772"/>
      <c r="H35" s="710"/>
      <c r="I35" s="950"/>
      <c r="J35" s="950"/>
      <c r="L35" s="949"/>
      <c r="N35" s="777" t="s">
        <v>338</v>
      </c>
    </row>
    <row r="36" spans="2:14" ht="15.75" x14ac:dyDescent="0.25">
      <c r="B36" s="698"/>
      <c r="C36" s="698"/>
      <c r="D36" s="698"/>
      <c r="G36" s="698"/>
      <c r="H36" s="777" t="s">
        <v>338</v>
      </c>
      <c r="I36" s="950"/>
      <c r="J36" s="950"/>
      <c r="L36" s="949"/>
      <c r="N36" s="777" t="s">
        <v>339</v>
      </c>
    </row>
    <row r="37" spans="2:14" ht="18.75" x14ac:dyDescent="0.25">
      <c r="B37" s="698"/>
      <c r="F37" s="777" t="s">
        <v>337</v>
      </c>
      <c r="G37" s="698"/>
      <c r="H37" s="777" t="s">
        <v>340</v>
      </c>
      <c r="I37" s="951"/>
      <c r="J37" s="777" t="s">
        <v>434</v>
      </c>
      <c r="L37" s="949"/>
      <c r="N37" s="777" t="s">
        <v>341</v>
      </c>
    </row>
    <row r="38" spans="2:14" ht="15.75" x14ac:dyDescent="0.25">
      <c r="B38" s="698"/>
      <c r="C38" s="698" t="s">
        <v>345</v>
      </c>
      <c r="D38" s="698"/>
      <c r="F38" s="790"/>
      <c r="G38" s="698"/>
      <c r="H38" s="698"/>
      <c r="I38" s="698"/>
      <c r="J38" s="698"/>
      <c r="N38" s="777"/>
    </row>
    <row r="39" spans="2:14" ht="15.75" x14ac:dyDescent="0.25">
      <c r="C39" s="792" t="s">
        <v>330</v>
      </c>
      <c r="D39" s="792"/>
      <c r="E39" s="704"/>
      <c r="F39" s="991">
        <v>141.5</v>
      </c>
      <c r="G39" s="1004"/>
      <c r="H39" s="991">
        <v>382.5</v>
      </c>
      <c r="I39" s="1003"/>
      <c r="J39" s="1016">
        <v>524</v>
      </c>
      <c r="K39" s="704"/>
      <c r="L39" s="704"/>
      <c r="M39" s="704"/>
      <c r="N39" s="1016">
        <v>0</v>
      </c>
    </row>
    <row r="40" spans="2:14" ht="15.75" x14ac:dyDescent="0.25">
      <c r="C40" s="792" t="s">
        <v>303</v>
      </c>
      <c r="D40" s="792"/>
      <c r="E40" s="704"/>
      <c r="F40" s="990">
        <v>49.8</v>
      </c>
      <c r="G40" s="1004"/>
      <c r="H40" s="794">
        <v>37.4</v>
      </c>
      <c r="I40" s="800"/>
      <c r="J40" s="990">
        <v>87.2</v>
      </c>
      <c r="K40" s="704"/>
      <c r="L40" s="704"/>
      <c r="M40" s="704"/>
      <c r="N40" s="800">
        <v>0.4</v>
      </c>
    </row>
    <row r="41" spans="2:14" ht="15.75" x14ac:dyDescent="0.25">
      <c r="C41" s="792" t="s">
        <v>307</v>
      </c>
      <c r="D41" s="792"/>
      <c r="E41" s="704"/>
      <c r="F41" s="800">
        <v>29.7</v>
      </c>
      <c r="G41" s="1004"/>
      <c r="H41" s="794">
        <v>19.7</v>
      </c>
      <c r="I41" s="800"/>
      <c r="J41" s="990">
        <v>49.4</v>
      </c>
      <c r="K41" s="704"/>
      <c r="L41" s="704"/>
      <c r="M41" s="704"/>
      <c r="N41" s="800">
        <v>24.6</v>
      </c>
    </row>
    <row r="42" spans="2:14" ht="15.75" x14ac:dyDescent="0.25">
      <c r="C42" s="792" t="s">
        <v>302</v>
      </c>
      <c r="D42" s="792"/>
      <c r="E42" s="704"/>
      <c r="F42" s="800">
        <v>34.1</v>
      </c>
      <c r="G42" s="1004"/>
      <c r="H42" s="794">
        <v>7.5</v>
      </c>
      <c r="I42" s="800"/>
      <c r="J42" s="990">
        <v>41.6</v>
      </c>
      <c r="K42" s="704"/>
      <c r="L42" s="704"/>
      <c r="M42" s="704"/>
      <c r="N42" s="800">
        <v>9.8000000000000007</v>
      </c>
    </row>
    <row r="43" spans="2:14" ht="15.75" x14ac:dyDescent="0.25">
      <c r="C43" s="792" t="s">
        <v>331</v>
      </c>
      <c r="D43" s="792"/>
      <c r="E43" s="704"/>
      <c r="F43" s="800">
        <v>10.3</v>
      </c>
      <c r="G43" s="1004"/>
      <c r="H43" s="794">
        <v>14.6</v>
      </c>
      <c r="I43" s="800"/>
      <c r="J43" s="990">
        <v>24.9</v>
      </c>
      <c r="K43" s="704"/>
      <c r="L43" s="704"/>
      <c r="M43" s="704"/>
      <c r="N43" s="800">
        <v>8.4</v>
      </c>
    </row>
    <row r="44" spans="2:14" ht="15.75" x14ac:dyDescent="0.25">
      <c r="C44" s="792" t="s">
        <v>304</v>
      </c>
      <c r="D44" s="792"/>
      <c r="E44" s="704"/>
      <c r="F44" s="800">
        <v>13.2</v>
      </c>
      <c r="G44" s="1004"/>
      <c r="H44" s="794">
        <v>11.4</v>
      </c>
      <c r="I44" s="800"/>
      <c r="J44" s="990">
        <v>24.6</v>
      </c>
      <c r="K44" s="704"/>
      <c r="L44" s="704"/>
      <c r="M44" s="704"/>
      <c r="N44" s="800">
        <v>6.4</v>
      </c>
    </row>
    <row r="45" spans="2:14" ht="15.75" x14ac:dyDescent="0.25">
      <c r="C45" s="792" t="s">
        <v>333</v>
      </c>
      <c r="D45" s="792"/>
      <c r="E45" s="704"/>
      <c r="F45" s="800">
        <v>2.8</v>
      </c>
      <c r="G45" s="1004"/>
      <c r="H45" s="794">
        <v>15.8</v>
      </c>
      <c r="I45" s="800"/>
      <c r="J45" s="990">
        <v>18.600000000000001</v>
      </c>
      <c r="K45" s="704"/>
      <c r="L45" s="704"/>
      <c r="M45" s="704"/>
      <c r="N45" s="794">
        <v>9.8000000000000007</v>
      </c>
    </row>
    <row r="46" spans="2:14" ht="15.75" x14ac:dyDescent="0.25">
      <c r="C46" s="792" t="s">
        <v>315</v>
      </c>
      <c r="D46" s="792"/>
      <c r="E46" s="704"/>
      <c r="F46" s="800">
        <v>15.5</v>
      </c>
      <c r="G46" s="1004"/>
      <c r="H46" s="794">
        <v>0.8</v>
      </c>
      <c r="I46" s="800"/>
      <c r="J46" s="990">
        <v>16.3</v>
      </c>
      <c r="K46" s="704"/>
      <c r="L46" s="704"/>
      <c r="M46" s="704"/>
      <c r="N46" s="800">
        <v>5</v>
      </c>
    </row>
    <row r="47" spans="2:14" ht="15.75" x14ac:dyDescent="0.25">
      <c r="C47" s="792" t="s">
        <v>336</v>
      </c>
      <c r="D47" s="792"/>
      <c r="E47" s="704"/>
      <c r="F47" s="800">
        <v>10.199999999999999</v>
      </c>
      <c r="G47" s="1004"/>
      <c r="H47" s="794">
        <v>7.7</v>
      </c>
      <c r="I47" s="800"/>
      <c r="J47" s="990">
        <v>17.899999999999999</v>
      </c>
      <c r="K47" s="704"/>
      <c r="L47" s="704"/>
      <c r="M47" s="704"/>
      <c r="N47" s="794">
        <v>0</v>
      </c>
    </row>
    <row r="48" spans="2:14" ht="15.75" x14ac:dyDescent="0.25">
      <c r="C48" s="792" t="s">
        <v>332</v>
      </c>
      <c r="D48" s="792"/>
      <c r="E48" s="704"/>
      <c r="F48" s="800">
        <v>15.6</v>
      </c>
      <c r="G48" s="1004"/>
      <c r="H48" s="806">
        <v>0.7</v>
      </c>
      <c r="I48" s="800"/>
      <c r="J48" s="990">
        <v>16.3</v>
      </c>
      <c r="K48" s="704"/>
      <c r="L48" s="704"/>
      <c r="M48" s="704"/>
      <c r="N48" s="800">
        <v>0</v>
      </c>
    </row>
    <row r="49" spans="3:14" ht="15.75" x14ac:dyDescent="0.25">
      <c r="C49" s="792" t="s">
        <v>306</v>
      </c>
      <c r="D49" s="792"/>
      <c r="E49" s="704"/>
      <c r="F49" s="800">
        <v>13.9</v>
      </c>
      <c r="G49" s="1004"/>
      <c r="H49" s="794">
        <v>0</v>
      </c>
      <c r="I49" s="800"/>
      <c r="J49" s="990">
        <v>13.9</v>
      </c>
      <c r="K49" s="704"/>
      <c r="L49" s="704"/>
      <c r="M49" s="704"/>
      <c r="N49" s="806">
        <v>0.2</v>
      </c>
    </row>
    <row r="50" spans="3:14" ht="15.75" x14ac:dyDescent="0.25">
      <c r="C50" s="792" t="s">
        <v>335</v>
      </c>
      <c r="D50" s="792"/>
      <c r="E50" s="704"/>
      <c r="F50" s="794">
        <v>0</v>
      </c>
      <c r="G50" s="1004"/>
      <c r="H50" s="806">
        <v>7.2</v>
      </c>
      <c r="I50" s="800"/>
      <c r="J50" s="990">
        <v>7.2</v>
      </c>
      <c r="K50" s="704"/>
      <c r="L50" s="704"/>
      <c r="M50" s="704"/>
      <c r="N50" s="800">
        <v>0</v>
      </c>
    </row>
    <row r="51" spans="3:14" ht="15.75" x14ac:dyDescent="0.25">
      <c r="C51" s="792" t="s">
        <v>294</v>
      </c>
      <c r="D51" s="792"/>
      <c r="E51" s="704"/>
      <c r="F51" s="794">
        <v>0</v>
      </c>
      <c r="G51" s="1004"/>
      <c r="H51" s="794">
        <v>3</v>
      </c>
      <c r="I51" s="800"/>
      <c r="J51" s="990">
        <v>3</v>
      </c>
      <c r="K51" s="704"/>
      <c r="L51" s="704"/>
      <c r="M51" s="704"/>
      <c r="N51" s="794">
        <v>3.6</v>
      </c>
    </row>
    <row r="52" spans="3:14" ht="15.75" x14ac:dyDescent="0.25">
      <c r="C52" s="792" t="s">
        <v>334</v>
      </c>
      <c r="D52" s="792"/>
      <c r="E52" s="704"/>
      <c r="F52" s="794">
        <v>0</v>
      </c>
      <c r="G52" s="1004"/>
      <c r="H52" s="794">
        <v>4.9000000000000004</v>
      </c>
      <c r="I52" s="800"/>
      <c r="J52" s="990">
        <v>4.9000000000000004</v>
      </c>
      <c r="K52" s="704"/>
      <c r="L52" s="704"/>
      <c r="M52" s="704"/>
      <c r="N52" s="794">
        <v>0</v>
      </c>
    </row>
    <row r="53" spans="3:14" ht="15.75" x14ac:dyDescent="0.25">
      <c r="C53" s="792" t="s">
        <v>348</v>
      </c>
      <c r="D53" s="792"/>
      <c r="E53" s="704"/>
      <c r="F53" s="794">
        <v>0</v>
      </c>
      <c r="G53" s="1004"/>
      <c r="H53" s="794">
        <v>0.2</v>
      </c>
      <c r="I53" s="800"/>
      <c r="J53" s="990">
        <v>0.2</v>
      </c>
      <c r="K53" s="704"/>
      <c r="L53" s="704"/>
      <c r="M53" s="704"/>
      <c r="N53" s="794">
        <v>3.5</v>
      </c>
    </row>
    <row r="54" spans="3:14" ht="15.75" x14ac:dyDescent="0.25">
      <c r="C54" s="792" t="s">
        <v>328</v>
      </c>
      <c r="D54" s="792"/>
      <c r="E54" s="704"/>
      <c r="F54" s="794">
        <v>0</v>
      </c>
      <c r="G54" s="1004"/>
      <c r="H54" s="794">
        <v>3.2</v>
      </c>
      <c r="I54" s="800"/>
      <c r="J54" s="990">
        <v>3.2</v>
      </c>
      <c r="K54" s="704"/>
      <c r="L54" s="704"/>
      <c r="M54" s="704"/>
      <c r="N54" s="794">
        <v>0</v>
      </c>
    </row>
    <row r="55" spans="3:14" ht="15.75" x14ac:dyDescent="0.25">
      <c r="C55" s="792" t="s">
        <v>524</v>
      </c>
      <c r="D55" s="792"/>
      <c r="E55" s="704"/>
      <c r="F55" s="794">
        <v>0</v>
      </c>
      <c r="G55" s="1004"/>
      <c r="H55" s="794">
        <v>0</v>
      </c>
      <c r="I55" s="800"/>
      <c r="J55" s="990">
        <v>0</v>
      </c>
      <c r="K55" s="704"/>
      <c r="L55" s="704"/>
      <c r="M55" s="704"/>
      <c r="N55" s="794">
        <v>3.1</v>
      </c>
    </row>
    <row r="56" spans="3:14" ht="15.75" x14ac:dyDescent="0.25">
      <c r="C56" s="792" t="s">
        <v>523</v>
      </c>
      <c r="D56" s="792"/>
      <c r="E56" s="704"/>
      <c r="F56" s="794">
        <v>2.9</v>
      </c>
      <c r="G56" s="1004"/>
      <c r="H56" s="794">
        <v>0</v>
      </c>
      <c r="I56" s="800"/>
      <c r="J56" s="990">
        <v>2.9</v>
      </c>
      <c r="K56" s="704"/>
      <c r="L56" s="704"/>
      <c r="M56" s="704"/>
      <c r="N56" s="794">
        <v>0</v>
      </c>
    </row>
    <row r="57" spans="3:14" ht="15.75" x14ac:dyDescent="0.25">
      <c r="C57" s="792" t="s">
        <v>367</v>
      </c>
      <c r="D57" s="792"/>
      <c r="E57" s="704"/>
      <c r="F57" s="794">
        <v>0</v>
      </c>
      <c r="G57" s="1004"/>
      <c r="H57" s="794">
        <v>2.4</v>
      </c>
      <c r="I57" s="800"/>
      <c r="J57" s="990">
        <v>2.4</v>
      </c>
      <c r="K57" s="704"/>
      <c r="L57" s="704"/>
      <c r="M57" s="704"/>
      <c r="N57" s="794">
        <v>0</v>
      </c>
    </row>
    <row r="58" spans="3:14" s="790" customFormat="1" ht="15.75" x14ac:dyDescent="0.25">
      <c r="C58" s="792" t="s">
        <v>525</v>
      </c>
      <c r="D58" s="792"/>
      <c r="E58" s="704"/>
      <c r="F58" s="794">
        <v>0</v>
      </c>
      <c r="G58" s="1004"/>
      <c r="H58" s="794">
        <v>0</v>
      </c>
      <c r="I58" s="800"/>
      <c r="J58" s="990">
        <v>0</v>
      </c>
      <c r="K58" s="704"/>
      <c r="L58" s="704"/>
      <c r="M58" s="704"/>
      <c r="N58" s="794">
        <v>2.2000000000000002</v>
      </c>
    </row>
    <row r="59" spans="3:14" s="790" customFormat="1" ht="15.75" x14ac:dyDescent="0.25">
      <c r="C59" s="792" t="s">
        <v>329</v>
      </c>
      <c r="D59" s="792"/>
      <c r="E59" s="704"/>
      <c r="F59" s="794">
        <v>0</v>
      </c>
      <c r="G59" s="1004"/>
      <c r="H59" s="806">
        <v>2</v>
      </c>
      <c r="I59" s="800"/>
      <c r="J59" s="990">
        <v>2</v>
      </c>
      <c r="K59" s="704"/>
      <c r="L59" s="704"/>
      <c r="M59" s="704"/>
      <c r="N59" s="794">
        <v>0</v>
      </c>
    </row>
    <row r="60" spans="3:14" s="790" customFormat="1" ht="15.75" x14ac:dyDescent="0.25">
      <c r="C60" s="792" t="s">
        <v>362</v>
      </c>
      <c r="D60" s="792"/>
      <c r="E60" s="704"/>
      <c r="F60" s="794">
        <v>0</v>
      </c>
      <c r="G60" s="1004"/>
      <c r="H60" s="794">
        <v>0.2</v>
      </c>
      <c r="I60" s="800"/>
      <c r="J60" s="990">
        <v>0.2</v>
      </c>
      <c r="K60" s="704"/>
      <c r="L60" s="704"/>
      <c r="M60" s="704"/>
      <c r="N60" s="806">
        <v>1.5</v>
      </c>
    </row>
    <row r="61" spans="3:14" s="790" customFormat="1" ht="15.75" x14ac:dyDescent="0.25">
      <c r="C61" s="792" t="s">
        <v>477</v>
      </c>
      <c r="D61" s="792"/>
      <c r="E61" s="704"/>
      <c r="F61" s="794">
        <v>0</v>
      </c>
      <c r="G61" s="1004"/>
      <c r="H61" s="794">
        <v>1.6</v>
      </c>
      <c r="I61" s="800"/>
      <c r="J61" s="990">
        <v>1.6</v>
      </c>
      <c r="K61" s="704"/>
      <c r="L61" s="704"/>
      <c r="M61" s="704"/>
      <c r="N61" s="806">
        <v>0</v>
      </c>
    </row>
    <row r="62" spans="3:14" s="790" customFormat="1" ht="15.75" x14ac:dyDescent="0.25">
      <c r="C62" s="792" t="s">
        <v>413</v>
      </c>
      <c r="D62" s="792"/>
      <c r="E62" s="704"/>
      <c r="F62" s="794">
        <v>0.4</v>
      </c>
      <c r="G62" s="1004"/>
      <c r="H62" s="794">
        <v>0</v>
      </c>
      <c r="I62" s="800"/>
      <c r="J62" s="990">
        <v>0.4</v>
      </c>
      <c r="K62" s="704"/>
      <c r="L62" s="704"/>
      <c r="M62" s="704"/>
      <c r="N62" s="800">
        <v>1.1000000000000001</v>
      </c>
    </row>
    <row r="63" spans="3:14" ht="15.75" x14ac:dyDescent="0.25">
      <c r="C63" s="792" t="s">
        <v>526</v>
      </c>
      <c r="D63" s="792"/>
      <c r="E63" s="704"/>
      <c r="F63" s="794">
        <v>0</v>
      </c>
      <c r="G63" s="1004"/>
      <c r="H63" s="794">
        <v>0</v>
      </c>
      <c r="I63" s="800"/>
      <c r="J63" s="990">
        <v>0</v>
      </c>
      <c r="K63" s="704"/>
      <c r="L63" s="704"/>
      <c r="M63" s="704"/>
      <c r="N63" s="800">
        <v>1.3</v>
      </c>
    </row>
    <row r="64" spans="3:14" s="790" customFormat="1" ht="15.75" x14ac:dyDescent="0.25">
      <c r="C64" s="792" t="s">
        <v>476</v>
      </c>
      <c r="D64" s="792"/>
      <c r="E64" s="704"/>
      <c r="F64" s="794">
        <v>1.3</v>
      </c>
      <c r="G64" s="1004"/>
      <c r="H64" s="794">
        <v>0</v>
      </c>
      <c r="I64" s="800"/>
      <c r="J64" s="990">
        <v>1.3</v>
      </c>
      <c r="K64" s="704"/>
      <c r="L64" s="704"/>
      <c r="M64" s="704"/>
      <c r="N64" s="800">
        <v>0</v>
      </c>
    </row>
    <row r="65" spans="2:14" s="790" customFormat="1" ht="15.75" x14ac:dyDescent="0.25">
      <c r="C65" s="792" t="s">
        <v>552</v>
      </c>
      <c r="D65" s="792"/>
      <c r="E65" s="704"/>
      <c r="F65" s="794">
        <v>0</v>
      </c>
      <c r="G65" s="1004"/>
      <c r="H65" s="794">
        <v>0</v>
      </c>
      <c r="I65" s="800"/>
      <c r="J65" s="990">
        <v>0</v>
      </c>
      <c r="K65" s="704"/>
      <c r="L65" s="704"/>
      <c r="M65" s="704"/>
      <c r="N65" s="800">
        <v>1.2</v>
      </c>
    </row>
    <row r="66" spans="2:14" s="790" customFormat="1" ht="15.75" x14ac:dyDescent="0.25">
      <c r="C66" s="792" t="s">
        <v>553</v>
      </c>
      <c r="D66" s="792"/>
      <c r="E66" s="704"/>
      <c r="F66" s="794">
        <v>0</v>
      </c>
      <c r="G66" s="1004"/>
      <c r="H66" s="794">
        <v>0</v>
      </c>
      <c r="I66" s="800"/>
      <c r="J66" s="990">
        <v>0</v>
      </c>
      <c r="K66" s="704"/>
      <c r="L66" s="704"/>
      <c r="M66" s="704"/>
      <c r="N66" s="800">
        <v>0.9</v>
      </c>
    </row>
    <row r="67" spans="2:14" s="790" customFormat="1" x14ac:dyDescent="0.2">
      <c r="C67" s="792" t="s">
        <v>539</v>
      </c>
      <c r="D67" s="792"/>
      <c r="E67" s="704"/>
      <c r="F67" s="794">
        <v>0</v>
      </c>
      <c r="G67" s="1003"/>
      <c r="H67" s="794">
        <v>0.2</v>
      </c>
      <c r="I67" s="800"/>
      <c r="J67" s="990">
        <v>0.2</v>
      </c>
      <c r="K67" s="704"/>
      <c r="L67" s="704"/>
      <c r="M67" s="704"/>
      <c r="N67" s="800">
        <v>1</v>
      </c>
    </row>
    <row r="68" spans="2:14" ht="15.75" thickBot="1" x14ac:dyDescent="0.25">
      <c r="B68" s="773"/>
      <c r="C68" s="790"/>
      <c r="D68" s="771"/>
      <c r="F68" s="1017">
        <v>341.2</v>
      </c>
      <c r="G68" s="771"/>
      <c r="H68" s="774">
        <v>523</v>
      </c>
      <c r="I68" s="771"/>
      <c r="J68" s="774">
        <v>864.2</v>
      </c>
      <c r="N68" s="774">
        <v>84</v>
      </c>
    </row>
    <row r="69" spans="2:14" x14ac:dyDescent="0.2">
      <c r="B69" s="704"/>
      <c r="C69" s="790"/>
      <c r="H69" s="699"/>
    </row>
    <row r="70" spans="2:14" ht="12" customHeight="1" x14ac:dyDescent="0.2"/>
    <row r="71" spans="2:14" ht="21" customHeight="1" x14ac:dyDescent="0.2">
      <c r="C71" s="1129" t="s">
        <v>432</v>
      </c>
      <c r="D71" s="1129"/>
      <c r="E71" s="1129"/>
      <c r="F71" s="1129"/>
      <c r="G71" s="1129"/>
      <c r="H71" s="1129"/>
      <c r="I71" s="1129"/>
      <c r="J71" s="1129"/>
      <c r="K71" s="1129"/>
      <c r="L71" s="1129"/>
      <c r="M71" s="1129"/>
      <c r="N71" s="1129"/>
    </row>
    <row r="72" spans="2:14" ht="18" customHeight="1" x14ac:dyDescent="0.2">
      <c r="C72" s="1129"/>
      <c r="D72" s="1129"/>
      <c r="E72" s="1129"/>
      <c r="F72" s="1129"/>
      <c r="G72" s="1129"/>
      <c r="H72" s="1129"/>
      <c r="I72" s="1129"/>
      <c r="J72" s="1129"/>
      <c r="K72" s="1129"/>
      <c r="L72" s="1129"/>
      <c r="M72" s="1129"/>
      <c r="N72" s="1129"/>
    </row>
    <row r="73" spans="2:14" ht="21.75" customHeight="1" x14ac:dyDescent="0.2">
      <c r="C73" s="1129" t="s">
        <v>464</v>
      </c>
      <c r="D73" s="1129"/>
      <c r="E73" s="1129"/>
      <c r="F73" s="1129"/>
      <c r="G73" s="1129"/>
      <c r="H73" s="1129"/>
      <c r="I73" s="1129"/>
      <c r="J73" s="1129"/>
      <c r="K73" s="952"/>
      <c r="L73" s="952"/>
      <c r="M73" s="952"/>
      <c r="N73" s="952"/>
    </row>
  </sheetData>
  <sortState ref="B42:S63">
    <sortCondition descending="1" ref="J42:J63"/>
  </sortState>
  <mergeCells count="6">
    <mergeCell ref="C73:J73"/>
    <mergeCell ref="F4:N4"/>
    <mergeCell ref="F34:N34"/>
    <mergeCell ref="C1:N1"/>
    <mergeCell ref="C2:N2"/>
    <mergeCell ref="C71:N72"/>
  </mergeCells>
  <printOptions horizontalCentered="1" verticalCentered="1"/>
  <pageMargins left="0.2" right="0.2" top="0.4" bottom="0.32" header="0.37" footer="0.2"/>
  <pageSetup scale="47" orientation="landscape" horizontalDpi="1200" verticalDpi="1200" r:id="rId1"/>
  <headerFooter alignWithMargins="0">
    <oddHeader>&amp;R&amp;G</oddHeader>
    <oddFooter>&amp;C&amp;15PAGE 16</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zoomScale="80" zoomScaleNormal="80" zoomScaleSheetLayoutView="80" workbookViewId="0">
      <selection activeCell="A77" sqref="A77"/>
    </sheetView>
  </sheetViews>
  <sheetFormatPr defaultRowHeight="12.75" x14ac:dyDescent="0.2"/>
  <cols>
    <col min="1" max="1" width="42.140625" style="385" customWidth="1"/>
    <col min="2" max="2" width="4.7109375" style="385" customWidth="1"/>
    <col min="3" max="3" width="5.140625" style="385" customWidth="1"/>
    <col min="4" max="4" width="11.85546875" style="385" customWidth="1"/>
    <col min="5" max="5" width="4.7109375" style="385" customWidth="1"/>
    <col min="6" max="6" width="5.140625" style="385" customWidth="1"/>
    <col min="7" max="7" width="11.85546875" style="385" customWidth="1"/>
    <col min="8" max="8" width="4.85546875" style="385" customWidth="1"/>
    <col min="9" max="9" width="5.140625" style="385" customWidth="1"/>
    <col min="10" max="10" width="11.85546875" style="385" customWidth="1"/>
    <col min="11" max="11" width="4.7109375" style="385" customWidth="1"/>
    <col min="12" max="12" width="5.140625" style="385" customWidth="1"/>
    <col min="13" max="13" width="11.85546875" style="385" customWidth="1"/>
    <col min="14" max="14" width="4.7109375" style="385" customWidth="1"/>
    <col min="15" max="15" width="5.140625" style="385" customWidth="1"/>
    <col min="16" max="16" width="11.85546875" style="385" customWidth="1"/>
    <col min="17" max="17" width="4.7109375" style="385" customWidth="1"/>
    <col min="18" max="18" width="5" style="385" customWidth="1"/>
    <col min="19" max="19" width="11.85546875" style="385" customWidth="1"/>
    <col min="20" max="20" width="4.7109375" style="385" customWidth="1"/>
    <col min="21" max="21" width="5" style="385" customWidth="1"/>
    <col min="22" max="22" width="11.85546875" style="385" customWidth="1"/>
    <col min="23" max="16384" width="9.140625" style="385"/>
  </cols>
  <sheetData>
    <row r="1" spans="1:22" s="791" customFormat="1" ht="15.75" x14ac:dyDescent="0.25">
      <c r="A1" s="1131" t="s">
        <v>325</v>
      </c>
      <c r="B1" s="1131"/>
      <c r="C1" s="1131"/>
      <c r="D1" s="1131"/>
      <c r="E1" s="1131"/>
      <c r="F1" s="1131"/>
      <c r="G1" s="1131"/>
      <c r="H1" s="1131"/>
      <c r="I1" s="1131"/>
      <c r="J1" s="1131"/>
      <c r="K1" s="1131"/>
      <c r="L1" s="1131"/>
      <c r="M1" s="1131"/>
      <c r="N1" s="1131"/>
      <c r="O1" s="1131"/>
      <c r="P1" s="1131"/>
      <c r="Q1" s="1131"/>
      <c r="R1" s="1131"/>
      <c r="S1" s="1131"/>
      <c r="T1" s="1131"/>
      <c r="U1" s="1131"/>
      <c r="V1" s="1131"/>
    </row>
    <row r="2" spans="1:22" s="870" customFormat="1" ht="12.75" customHeight="1" x14ac:dyDescent="0.25">
      <c r="A2" s="1131" t="s">
        <v>165</v>
      </c>
      <c r="B2" s="1131"/>
      <c r="C2" s="1131"/>
      <c r="D2" s="1131"/>
      <c r="E2" s="1131"/>
      <c r="F2" s="1131"/>
      <c r="G2" s="1131"/>
      <c r="H2" s="1131"/>
      <c r="I2" s="1131"/>
      <c r="J2" s="1131"/>
      <c r="K2" s="1131"/>
      <c r="L2" s="1131"/>
      <c r="M2" s="1131"/>
      <c r="N2" s="1131"/>
      <c r="O2" s="1131"/>
      <c r="P2" s="1131"/>
      <c r="Q2" s="1131"/>
      <c r="R2" s="1131"/>
      <c r="S2" s="1131"/>
      <c r="T2" s="1131"/>
      <c r="U2" s="1131"/>
      <c r="V2" s="1131"/>
    </row>
    <row r="3" spans="1:22" ht="12.75" customHeight="1" x14ac:dyDescent="0.25">
      <c r="A3" s="789"/>
      <c r="B3" s="789"/>
      <c r="C3" s="789"/>
      <c r="D3" s="789"/>
      <c r="E3" s="789"/>
      <c r="F3" s="789"/>
      <c r="G3" s="789"/>
      <c r="H3" s="789"/>
      <c r="I3" s="789"/>
      <c r="J3" s="789"/>
      <c r="K3" s="789"/>
      <c r="L3" s="789"/>
      <c r="M3" s="789"/>
      <c r="N3" s="789"/>
      <c r="O3" s="789"/>
      <c r="P3" s="789"/>
    </row>
    <row r="4" spans="1:22" ht="12.75" customHeight="1" x14ac:dyDescent="0.25">
      <c r="A4" s="789"/>
      <c r="B4" s="789"/>
      <c r="C4" s="789"/>
      <c r="D4" s="789"/>
      <c r="E4" s="789"/>
      <c r="F4" s="789"/>
      <c r="G4" s="789"/>
      <c r="H4" s="789"/>
      <c r="I4" s="789"/>
      <c r="J4" s="789"/>
      <c r="K4" s="789"/>
      <c r="L4" s="789"/>
      <c r="M4" s="789"/>
      <c r="N4" s="789"/>
      <c r="O4" s="789"/>
      <c r="P4" s="789"/>
    </row>
    <row r="5" spans="1:22" s="870" customFormat="1" ht="15" x14ac:dyDescent="0.25">
      <c r="A5" s="704"/>
      <c r="B5" s="1138" t="s">
        <v>79</v>
      </c>
      <c r="C5" s="1138"/>
      <c r="D5" s="1138"/>
      <c r="E5" s="1138" t="s">
        <v>122</v>
      </c>
      <c r="F5" s="1138"/>
      <c r="G5" s="1138"/>
      <c r="H5" s="1138" t="s">
        <v>121</v>
      </c>
      <c r="I5" s="1138"/>
      <c r="J5" s="1138"/>
      <c r="K5" s="1138" t="s">
        <v>120</v>
      </c>
      <c r="L5" s="1138"/>
      <c r="M5" s="1138"/>
      <c r="N5" s="1138" t="s">
        <v>79</v>
      </c>
      <c r="O5" s="1138"/>
      <c r="P5" s="1138"/>
      <c r="Q5" s="1138" t="s">
        <v>78</v>
      </c>
      <c r="R5" s="1138"/>
      <c r="S5" s="1138"/>
      <c r="T5" s="1138" t="s">
        <v>78</v>
      </c>
      <c r="U5" s="1138"/>
      <c r="V5" s="1138"/>
    </row>
    <row r="6" spans="1:22" s="870" customFormat="1" ht="15" x14ac:dyDescent="0.25">
      <c r="A6" s="871" t="s">
        <v>109</v>
      </c>
      <c r="B6" s="1136">
        <v>2014</v>
      </c>
      <c r="C6" s="1136"/>
      <c r="D6" s="1136"/>
      <c r="E6" s="1136">
        <v>2014</v>
      </c>
      <c r="F6" s="1136"/>
      <c r="G6" s="1136"/>
      <c r="H6" s="1136">
        <v>2014</v>
      </c>
      <c r="I6" s="1136"/>
      <c r="J6" s="1136"/>
      <c r="K6" s="1136">
        <v>2014</v>
      </c>
      <c r="L6" s="1136"/>
      <c r="M6" s="1136"/>
      <c r="N6" s="1136">
        <v>2013</v>
      </c>
      <c r="O6" s="1136"/>
      <c r="P6" s="1136"/>
      <c r="Q6" s="1136">
        <v>2014</v>
      </c>
      <c r="R6" s="1136"/>
      <c r="S6" s="1136"/>
      <c r="T6" s="1136">
        <v>2013</v>
      </c>
      <c r="U6" s="1136"/>
      <c r="V6" s="1136"/>
    </row>
    <row r="7" spans="1:22" s="870" customFormat="1" ht="6.75" customHeight="1" x14ac:dyDescent="0.25">
      <c r="A7" s="872"/>
      <c r="B7" s="873"/>
      <c r="C7" s="1137"/>
      <c r="D7" s="1137"/>
      <c r="E7" s="873"/>
      <c r="F7" s="1137"/>
      <c r="G7" s="1137"/>
      <c r="H7" s="873"/>
      <c r="I7" s="1137"/>
      <c r="J7" s="1137"/>
      <c r="K7" s="873"/>
      <c r="L7" s="1137"/>
      <c r="M7" s="1137"/>
      <c r="N7" s="873"/>
      <c r="O7" s="1137"/>
      <c r="P7" s="1137"/>
      <c r="Q7" s="873"/>
      <c r="R7" s="1137"/>
      <c r="S7" s="1137"/>
      <c r="T7" s="873"/>
      <c r="U7" s="1137"/>
      <c r="V7" s="1137"/>
    </row>
    <row r="8" spans="1:22" s="583" customFormat="1" ht="16.5" customHeight="1" x14ac:dyDescent="0.2">
      <c r="A8" s="872" t="s">
        <v>111</v>
      </c>
      <c r="B8" s="1135">
        <v>719.5</v>
      </c>
      <c r="C8" s="1135"/>
      <c r="D8" s="1135"/>
      <c r="E8" s="1135">
        <v>708</v>
      </c>
      <c r="F8" s="1135"/>
      <c r="G8" s="1135"/>
      <c r="H8" s="1135">
        <v>684.1</v>
      </c>
      <c r="I8" s="1135"/>
      <c r="J8" s="1135"/>
      <c r="K8" s="1135">
        <v>670.4</v>
      </c>
      <c r="L8" s="1135"/>
      <c r="M8" s="1135"/>
      <c r="N8" s="1135">
        <v>454.1</v>
      </c>
      <c r="O8" s="1135"/>
      <c r="P8" s="1135"/>
      <c r="Q8" s="1135">
        <v>670.4</v>
      </c>
      <c r="R8" s="1135"/>
      <c r="S8" s="1135"/>
      <c r="T8" s="1135">
        <v>464.4</v>
      </c>
      <c r="U8" s="1135"/>
      <c r="V8" s="1135"/>
    </row>
    <row r="9" spans="1:22" s="583" customFormat="1" ht="16.5" customHeight="1" x14ac:dyDescent="0.2">
      <c r="A9" s="872" t="s">
        <v>397</v>
      </c>
      <c r="B9" s="967"/>
      <c r="C9" s="967"/>
      <c r="D9" s="891">
        <v>0</v>
      </c>
      <c r="E9" s="1008"/>
      <c r="F9" s="1008"/>
      <c r="G9" s="891">
        <v>0</v>
      </c>
      <c r="H9" s="1008"/>
      <c r="I9" s="1008"/>
      <c r="J9" s="891">
        <v>0</v>
      </c>
      <c r="K9" s="1008"/>
      <c r="L9" s="1008"/>
      <c r="M9" s="891">
        <v>0</v>
      </c>
      <c r="N9" s="1008"/>
      <c r="O9" s="1008"/>
      <c r="P9" s="891">
        <v>224.2</v>
      </c>
      <c r="Q9" s="1011"/>
      <c r="R9" s="1011"/>
      <c r="S9" s="891">
        <v>0</v>
      </c>
      <c r="T9" s="953"/>
      <c r="U9" s="953"/>
      <c r="V9" s="891">
        <v>224.2</v>
      </c>
    </row>
    <row r="10" spans="1:22" s="583" customFormat="1" ht="16.5" customHeight="1" x14ac:dyDescent="0.2">
      <c r="A10" s="872" t="s">
        <v>127</v>
      </c>
      <c r="B10" s="1068">
        <v>95.9</v>
      </c>
      <c r="C10" s="1068"/>
      <c r="D10" s="1068"/>
      <c r="E10" s="1068">
        <v>54.3</v>
      </c>
      <c r="F10" s="1068"/>
      <c r="G10" s="1068"/>
      <c r="H10" s="1068">
        <v>43.6</v>
      </c>
      <c r="I10" s="1068"/>
      <c r="J10" s="1068"/>
      <c r="K10" s="1068">
        <v>51.9</v>
      </c>
      <c r="L10" s="1068"/>
      <c r="M10" s="1068"/>
      <c r="N10" s="1068">
        <v>55.2</v>
      </c>
      <c r="O10" s="1068"/>
      <c r="P10" s="1068"/>
      <c r="Q10" s="1068">
        <v>245.7</v>
      </c>
      <c r="R10" s="1068"/>
      <c r="S10" s="1068"/>
      <c r="T10" s="1068">
        <v>192</v>
      </c>
      <c r="U10" s="1068"/>
      <c r="V10" s="1068"/>
    </row>
    <row r="11" spans="1:22" s="583" customFormat="1" ht="16.5" customHeight="1" x14ac:dyDescent="0.2">
      <c r="A11" s="872" t="s">
        <v>389</v>
      </c>
      <c r="B11" s="1068">
        <v>-25</v>
      </c>
      <c r="C11" s="1068"/>
      <c r="D11" s="1068"/>
      <c r="E11" s="1068">
        <v>-11.3</v>
      </c>
      <c r="F11" s="1068"/>
      <c r="G11" s="1068"/>
      <c r="H11" s="1068">
        <v>-8.1999999999999993</v>
      </c>
      <c r="I11" s="1068"/>
      <c r="J11" s="1068"/>
      <c r="K11" s="1068">
        <v>10.1</v>
      </c>
      <c r="L11" s="1068"/>
      <c r="M11" s="1068"/>
      <c r="N11" s="1068">
        <v>-8.1999999999999993</v>
      </c>
      <c r="O11" s="1068"/>
      <c r="P11" s="1068"/>
      <c r="Q11" s="1068">
        <v>-34.4</v>
      </c>
      <c r="R11" s="1068"/>
      <c r="S11" s="1068"/>
      <c r="T11" s="1068">
        <v>-15.9</v>
      </c>
      <c r="U11" s="1068"/>
      <c r="V11" s="1068"/>
    </row>
    <row r="12" spans="1:22" s="583" customFormat="1" ht="16.5" customHeight="1" x14ac:dyDescent="0.2">
      <c r="A12" s="872" t="s">
        <v>0</v>
      </c>
      <c r="B12" s="1068">
        <v>46.3</v>
      </c>
      <c r="C12" s="1068"/>
      <c r="D12" s="1068"/>
      <c r="E12" s="1068">
        <v>91.8</v>
      </c>
      <c r="F12" s="1068"/>
      <c r="G12" s="1068"/>
      <c r="H12" s="1068">
        <v>73.2</v>
      </c>
      <c r="I12" s="1068"/>
      <c r="J12" s="1068"/>
      <c r="K12" s="1068">
        <v>49.6</v>
      </c>
      <c r="L12" s="1068"/>
      <c r="M12" s="1068"/>
      <c r="N12" s="1068">
        <v>59.4</v>
      </c>
      <c r="O12" s="1068"/>
      <c r="P12" s="1068"/>
      <c r="Q12" s="1068">
        <v>260.89999999999998</v>
      </c>
      <c r="R12" s="1068"/>
      <c r="S12" s="1068"/>
      <c r="T12" s="1068">
        <v>204</v>
      </c>
      <c r="U12" s="1068"/>
      <c r="V12" s="1068"/>
    </row>
    <row r="13" spans="1:22" s="583" customFormat="1" ht="16.5" customHeight="1" x14ac:dyDescent="0.2">
      <c r="A13" s="872" t="s">
        <v>139</v>
      </c>
      <c r="B13" s="1077">
        <v>-4.7</v>
      </c>
      <c r="C13" s="1077"/>
      <c r="D13" s="1077"/>
      <c r="E13" s="1077">
        <v>-14.7</v>
      </c>
      <c r="F13" s="1077"/>
      <c r="G13" s="1077"/>
      <c r="H13" s="1077">
        <v>2.5</v>
      </c>
      <c r="I13" s="1077"/>
      <c r="J13" s="1077"/>
      <c r="K13" s="1077">
        <v>5.9</v>
      </c>
      <c r="L13" s="1077"/>
      <c r="M13" s="1077"/>
      <c r="N13" s="1077">
        <v>-3.9</v>
      </c>
      <c r="O13" s="1077"/>
      <c r="P13" s="1077"/>
      <c r="Q13" s="1077">
        <v>-11</v>
      </c>
      <c r="R13" s="1077"/>
      <c r="S13" s="1077"/>
      <c r="T13" s="1077">
        <v>-14.3</v>
      </c>
      <c r="U13" s="1077"/>
      <c r="V13" s="1077"/>
    </row>
    <row r="14" spans="1:22" s="875" customFormat="1" ht="16.5" customHeight="1" thickBot="1" x14ac:dyDescent="0.3">
      <c r="A14" s="874" t="s">
        <v>110</v>
      </c>
      <c r="B14" s="1134">
        <v>640.20000000000005</v>
      </c>
      <c r="C14" s="1134"/>
      <c r="D14" s="1134"/>
      <c r="E14" s="1134">
        <v>719.5</v>
      </c>
      <c r="F14" s="1134"/>
      <c r="G14" s="1134"/>
      <c r="H14" s="1134">
        <v>708</v>
      </c>
      <c r="I14" s="1134"/>
      <c r="J14" s="1134"/>
      <c r="K14" s="1134">
        <v>684.1</v>
      </c>
      <c r="L14" s="1134"/>
      <c r="M14" s="1134"/>
      <c r="N14" s="1134">
        <v>670.4</v>
      </c>
      <c r="O14" s="1134"/>
      <c r="P14" s="1134"/>
      <c r="Q14" s="1134">
        <v>640.20000000000005</v>
      </c>
      <c r="R14" s="1134"/>
      <c r="S14" s="1134"/>
      <c r="T14" s="1134">
        <v>670.4</v>
      </c>
      <c r="U14" s="1134"/>
      <c r="V14" s="1134"/>
    </row>
    <row r="15" spans="1:22" s="875" customFormat="1" ht="4.5" customHeight="1" x14ac:dyDescent="0.25">
      <c r="A15" s="874"/>
      <c r="B15" s="876"/>
      <c r="C15" s="876"/>
      <c r="D15" s="876"/>
      <c r="E15" s="876"/>
      <c r="F15" s="876"/>
      <c r="G15" s="876"/>
      <c r="H15" s="876"/>
      <c r="I15" s="876"/>
      <c r="J15" s="876"/>
      <c r="K15" s="876"/>
      <c r="L15" s="876"/>
      <c r="M15" s="876"/>
      <c r="N15" s="876"/>
      <c r="O15" s="876"/>
      <c r="P15" s="876"/>
      <c r="Q15" s="876"/>
      <c r="R15" s="876"/>
      <c r="S15" s="876"/>
      <c r="T15" s="876"/>
      <c r="U15" s="876"/>
      <c r="V15" s="876"/>
    </row>
    <row r="16" spans="1:22" s="583" customFormat="1" ht="14.25" x14ac:dyDescent="0.2">
      <c r="A16" s="872" t="s">
        <v>26</v>
      </c>
      <c r="B16" s="1068">
        <v>174.7</v>
      </c>
      <c r="C16" s="1068"/>
      <c r="D16" s="1068"/>
      <c r="E16" s="1068">
        <v>179.6</v>
      </c>
      <c r="F16" s="1068"/>
      <c r="G16" s="1068"/>
      <c r="H16" s="1068">
        <v>186.4</v>
      </c>
      <c r="I16" s="1068"/>
      <c r="J16" s="1068"/>
      <c r="K16" s="1068">
        <v>174.9</v>
      </c>
      <c r="L16" s="1068"/>
      <c r="M16" s="1068"/>
      <c r="N16" s="1068">
        <v>173.6</v>
      </c>
      <c r="O16" s="1068"/>
      <c r="P16" s="1068"/>
      <c r="Q16" s="1068">
        <v>715.6</v>
      </c>
      <c r="R16" s="1068"/>
      <c r="S16" s="1068"/>
      <c r="T16" s="1068">
        <v>568.1</v>
      </c>
      <c r="U16" s="1068"/>
      <c r="V16" s="1068"/>
    </row>
    <row r="17" spans="1:22" s="870" customFormat="1" ht="6.75" customHeight="1" x14ac:dyDescent="0.2">
      <c r="A17" s="872"/>
      <c r="B17" s="872"/>
      <c r="C17" s="1075"/>
      <c r="D17" s="1075"/>
      <c r="E17" s="872"/>
      <c r="F17" s="1075"/>
      <c r="G17" s="1075"/>
      <c r="H17" s="872"/>
      <c r="I17" s="1075"/>
      <c r="J17" s="1075"/>
      <c r="K17" s="872"/>
      <c r="L17" s="1075"/>
      <c r="M17" s="1075"/>
      <c r="N17" s="872"/>
      <c r="O17" s="1075"/>
      <c r="P17" s="1075"/>
      <c r="Q17" s="872"/>
      <c r="R17" s="1075"/>
      <c r="S17" s="1075"/>
      <c r="T17" s="872"/>
      <c r="U17" s="1075"/>
      <c r="V17" s="1075"/>
    </row>
    <row r="18" spans="1:22" s="870" customFormat="1" ht="14.25" x14ac:dyDescent="0.2">
      <c r="A18" s="872" t="s">
        <v>129</v>
      </c>
      <c r="B18" s="1133">
        <v>0.122</v>
      </c>
      <c r="C18" s="1133"/>
      <c r="D18" s="1133"/>
      <c r="E18" s="1139">
        <v>0.44800000000000001</v>
      </c>
      <c r="F18" s="1139"/>
      <c r="G18" s="1139"/>
      <c r="H18" s="1139">
        <v>0.34899999999999998</v>
      </c>
      <c r="I18" s="1139"/>
      <c r="J18" s="1139"/>
      <c r="K18" s="1139">
        <v>0.34100000000000003</v>
      </c>
      <c r="L18" s="1139"/>
      <c r="M18" s="1139"/>
      <c r="N18" s="1139">
        <v>0.29499999999999998</v>
      </c>
      <c r="O18" s="1139"/>
      <c r="P18" s="1139"/>
      <c r="Q18" s="1133">
        <v>0.317</v>
      </c>
      <c r="R18" s="1133"/>
      <c r="S18" s="1133"/>
      <c r="T18" s="1133">
        <v>0.33100000000000002</v>
      </c>
      <c r="U18" s="1133"/>
      <c r="V18" s="1133"/>
    </row>
    <row r="19" spans="1:22" s="870" customFormat="1" ht="14.25" x14ac:dyDescent="0.2">
      <c r="A19" s="204" t="s">
        <v>390</v>
      </c>
      <c r="B19" s="1139">
        <v>0.316</v>
      </c>
      <c r="C19" s="1139"/>
      <c r="D19" s="1139"/>
      <c r="E19" s="1139">
        <v>0.29899999999999999</v>
      </c>
      <c r="F19" s="1139"/>
      <c r="G19" s="1139"/>
      <c r="H19" s="1139">
        <v>0.29399999999999998</v>
      </c>
      <c r="I19" s="1139"/>
      <c r="J19" s="1139"/>
      <c r="K19" s="1139">
        <v>0.32700000000000001</v>
      </c>
      <c r="L19" s="1139"/>
      <c r="M19" s="1139"/>
      <c r="N19" s="1139">
        <v>0.318</v>
      </c>
      <c r="O19" s="1139"/>
      <c r="P19" s="1139"/>
      <c r="Q19" s="1139">
        <v>0.316</v>
      </c>
      <c r="R19" s="1139"/>
      <c r="S19" s="1139"/>
      <c r="T19" s="1133">
        <v>0.318</v>
      </c>
      <c r="U19" s="1133"/>
      <c r="V19" s="1133"/>
    </row>
    <row r="20" spans="1:22" s="791" customFormat="1" ht="14.25" x14ac:dyDescent="0.2">
      <c r="A20" s="872"/>
      <c r="B20" s="704"/>
      <c r="C20" s="704"/>
      <c r="D20" s="704"/>
      <c r="E20" s="704"/>
      <c r="F20" s="704"/>
      <c r="G20" s="704"/>
      <c r="H20" s="704"/>
      <c r="I20" s="704"/>
      <c r="J20" s="704"/>
      <c r="K20" s="704"/>
      <c r="L20" s="704"/>
      <c r="M20" s="704"/>
      <c r="N20" s="704"/>
      <c r="O20" s="704"/>
      <c r="P20" s="704"/>
      <c r="Q20" s="704"/>
      <c r="R20" s="704"/>
      <c r="S20" s="704"/>
      <c r="T20" s="704"/>
      <c r="U20" s="704"/>
      <c r="V20" s="704"/>
    </row>
    <row r="21" spans="1:22" s="791" customFormat="1" ht="14.25" x14ac:dyDescent="0.2">
      <c r="A21" s="872"/>
      <c r="B21" s="704"/>
      <c r="C21" s="704"/>
      <c r="D21" s="704"/>
      <c r="E21" s="704"/>
      <c r="F21" s="704"/>
      <c r="G21" s="704"/>
      <c r="H21" s="704"/>
      <c r="I21" s="704"/>
      <c r="J21" s="704"/>
      <c r="K21" s="704"/>
      <c r="L21" s="704"/>
      <c r="M21" s="704"/>
      <c r="N21" s="704"/>
      <c r="O21" s="704"/>
      <c r="P21" s="704"/>
      <c r="Q21" s="704"/>
      <c r="R21" s="704"/>
      <c r="S21" s="704"/>
      <c r="T21" s="704"/>
      <c r="U21" s="704"/>
      <c r="V21" s="704"/>
    </row>
    <row r="22" spans="1:22" customFormat="1" x14ac:dyDescent="0.2">
      <c r="A22" s="245"/>
      <c r="B22" s="245"/>
      <c r="C22" s="245"/>
      <c r="D22" s="245"/>
      <c r="E22" s="245"/>
      <c r="F22" s="245"/>
      <c r="G22" s="245"/>
      <c r="H22" s="245"/>
      <c r="I22" s="245"/>
      <c r="J22" s="245"/>
      <c r="K22" s="245"/>
      <c r="L22" s="245"/>
      <c r="M22" s="245"/>
      <c r="N22" s="245"/>
      <c r="O22" s="245"/>
      <c r="P22" s="245"/>
      <c r="Q22" s="245"/>
      <c r="R22" s="245"/>
      <c r="S22" s="245"/>
      <c r="T22" s="245"/>
      <c r="U22" s="245"/>
      <c r="V22" s="245"/>
    </row>
    <row r="23" spans="1:22" customFormat="1" x14ac:dyDescent="0.2">
      <c r="Q23" s="581"/>
      <c r="R23" s="581"/>
      <c r="S23" s="581"/>
    </row>
    <row r="24" spans="1:22" s="791" customFormat="1" ht="15" x14ac:dyDescent="0.25">
      <c r="A24" s="704"/>
      <c r="B24" s="1138" t="s">
        <v>79</v>
      </c>
      <c r="C24" s="1138"/>
      <c r="D24" s="1138"/>
      <c r="E24" s="1138" t="s">
        <v>122</v>
      </c>
      <c r="F24" s="1138"/>
      <c r="G24" s="1138"/>
      <c r="H24" s="1138" t="s">
        <v>121</v>
      </c>
      <c r="I24" s="1138"/>
      <c r="J24" s="1138"/>
      <c r="K24" s="1138" t="s">
        <v>120</v>
      </c>
      <c r="L24" s="1138"/>
      <c r="M24" s="1138"/>
      <c r="N24" s="1138" t="s">
        <v>79</v>
      </c>
      <c r="O24" s="1138"/>
      <c r="P24" s="1138"/>
      <c r="Q24" s="1138" t="s">
        <v>78</v>
      </c>
      <c r="R24" s="1138"/>
      <c r="S24" s="1138"/>
      <c r="T24" s="1138" t="s">
        <v>78</v>
      </c>
      <c r="U24" s="1138"/>
      <c r="V24" s="1138"/>
    </row>
    <row r="25" spans="1:22" s="791" customFormat="1" ht="15" x14ac:dyDescent="0.25">
      <c r="A25" s="871" t="s">
        <v>48</v>
      </c>
      <c r="B25" s="1136">
        <v>2014</v>
      </c>
      <c r="C25" s="1136"/>
      <c r="D25" s="1136"/>
      <c r="E25" s="1136">
        <v>2014</v>
      </c>
      <c r="F25" s="1136"/>
      <c r="G25" s="1136"/>
      <c r="H25" s="1136">
        <v>2014</v>
      </c>
      <c r="I25" s="1136"/>
      <c r="J25" s="1136"/>
      <c r="K25" s="1136">
        <v>2014</v>
      </c>
      <c r="L25" s="1136"/>
      <c r="M25" s="1136"/>
      <c r="N25" s="1136">
        <v>2013</v>
      </c>
      <c r="O25" s="1136"/>
      <c r="P25" s="1136"/>
      <c r="Q25" s="1136">
        <v>2014</v>
      </c>
      <c r="R25" s="1136"/>
      <c r="S25" s="1136"/>
      <c r="T25" s="1136">
        <v>2013</v>
      </c>
      <c r="U25" s="1136"/>
      <c r="V25" s="1136"/>
    </row>
    <row r="26" spans="1:22" s="870" customFormat="1" ht="6.75" customHeight="1" x14ac:dyDescent="0.25">
      <c r="A26" s="872"/>
      <c r="B26" s="873"/>
      <c r="C26" s="1137"/>
      <c r="D26" s="1137"/>
      <c r="E26" s="873"/>
      <c r="F26" s="1137"/>
      <c r="G26" s="1137"/>
      <c r="H26" s="873"/>
      <c r="I26" s="1137"/>
      <c r="J26" s="1137"/>
      <c r="K26" s="873"/>
      <c r="L26" s="1137"/>
      <c r="M26" s="1137"/>
      <c r="N26" s="873"/>
      <c r="O26" s="1137"/>
      <c r="P26" s="1137"/>
      <c r="Q26" s="873"/>
      <c r="R26" s="1137"/>
      <c r="S26" s="1137"/>
      <c r="T26" s="873"/>
      <c r="U26" s="1137"/>
      <c r="V26" s="1137"/>
    </row>
    <row r="27" spans="1:22" s="791" customFormat="1" ht="14.25" x14ac:dyDescent="0.2">
      <c r="A27" s="872" t="s">
        <v>111</v>
      </c>
      <c r="B27" s="1135">
        <v>192.2</v>
      </c>
      <c r="C27" s="1135"/>
      <c r="D27" s="1135"/>
      <c r="E27" s="1135">
        <v>187.8</v>
      </c>
      <c r="F27" s="1135"/>
      <c r="G27" s="1135"/>
      <c r="H27" s="1135">
        <v>206.9</v>
      </c>
      <c r="I27" s="1135"/>
      <c r="J27" s="1135"/>
      <c r="K27" s="1135">
        <v>202</v>
      </c>
      <c r="L27" s="1135"/>
      <c r="M27" s="1135"/>
      <c r="N27" s="1135">
        <v>212.6</v>
      </c>
      <c r="O27" s="1135"/>
      <c r="P27" s="1135"/>
      <c r="Q27" s="1135">
        <v>202</v>
      </c>
      <c r="R27" s="1135"/>
      <c r="S27" s="1135"/>
      <c r="T27" s="1135">
        <v>250.2</v>
      </c>
      <c r="U27" s="1135"/>
      <c r="V27" s="1135"/>
    </row>
    <row r="28" spans="1:22" s="791" customFormat="1" ht="14.25" x14ac:dyDescent="0.2">
      <c r="A28" s="872" t="s">
        <v>127</v>
      </c>
      <c r="B28" s="1068">
        <v>28</v>
      </c>
      <c r="C28" s="1068"/>
      <c r="D28" s="1068"/>
      <c r="E28" s="1068">
        <v>7.8</v>
      </c>
      <c r="F28" s="1068"/>
      <c r="G28" s="1068"/>
      <c r="H28" s="1068">
        <v>9.5</v>
      </c>
      <c r="I28" s="1068"/>
      <c r="J28" s="1068"/>
      <c r="K28" s="1068">
        <v>6.4</v>
      </c>
      <c r="L28" s="1068"/>
      <c r="M28" s="1068"/>
      <c r="N28" s="1068">
        <v>14.2</v>
      </c>
      <c r="O28" s="1068"/>
      <c r="P28" s="1068"/>
      <c r="Q28" s="1068">
        <v>51.7</v>
      </c>
      <c r="R28" s="1068"/>
      <c r="S28" s="1068"/>
      <c r="T28" s="1068">
        <v>62.4</v>
      </c>
      <c r="U28" s="1068"/>
      <c r="V28" s="1068"/>
    </row>
    <row r="29" spans="1:22" s="791" customFormat="1" ht="16.5" x14ac:dyDescent="0.2">
      <c r="A29" s="872" t="s">
        <v>389</v>
      </c>
      <c r="B29" s="1068">
        <v>-1.3</v>
      </c>
      <c r="C29" s="1068"/>
      <c r="D29" s="1068"/>
      <c r="E29" s="1068">
        <v>-1.2</v>
      </c>
      <c r="F29" s="1068"/>
      <c r="G29" s="1068"/>
      <c r="H29" s="1068">
        <v>-16</v>
      </c>
      <c r="I29" s="1068"/>
      <c r="J29" s="1068"/>
      <c r="K29" s="1068">
        <v>-1.3</v>
      </c>
      <c r="L29" s="1068"/>
      <c r="M29" s="1068"/>
      <c r="N29" s="1068">
        <v>-0.8</v>
      </c>
      <c r="O29" s="1068"/>
      <c r="P29" s="1068"/>
      <c r="Q29" s="1068">
        <v>-19.8</v>
      </c>
      <c r="R29" s="1068"/>
      <c r="S29" s="1068"/>
      <c r="T29" s="1068">
        <v>-13.2</v>
      </c>
      <c r="U29" s="1068"/>
      <c r="V29" s="1068"/>
    </row>
    <row r="30" spans="1:22" s="791" customFormat="1" ht="14.25" x14ac:dyDescent="0.2">
      <c r="A30" s="872" t="s">
        <v>0</v>
      </c>
      <c r="B30" s="1068">
        <v>7.3</v>
      </c>
      <c r="C30" s="1068"/>
      <c r="D30" s="1068"/>
      <c r="E30" s="1068">
        <v>21.9</v>
      </c>
      <c r="F30" s="1068"/>
      <c r="G30" s="1068"/>
      <c r="H30" s="1068">
        <v>5.6</v>
      </c>
      <c r="I30" s="1068"/>
      <c r="J30" s="1068"/>
      <c r="K30" s="1068">
        <v>6.6</v>
      </c>
      <c r="L30" s="1068"/>
      <c r="M30" s="1068"/>
      <c r="N30" s="1068">
        <v>9.1999999999999993</v>
      </c>
      <c r="O30" s="1068"/>
      <c r="P30" s="1068"/>
      <c r="Q30" s="1068">
        <v>41.4</v>
      </c>
      <c r="R30" s="1068"/>
      <c r="S30" s="1068"/>
      <c r="T30" s="1068">
        <v>43.4</v>
      </c>
      <c r="U30" s="1068"/>
      <c r="V30" s="1068"/>
    </row>
    <row r="31" spans="1:22" s="791" customFormat="1" ht="14.25" x14ac:dyDescent="0.2">
      <c r="A31" s="872" t="s">
        <v>139</v>
      </c>
      <c r="B31" s="1077">
        <v>0.3</v>
      </c>
      <c r="C31" s="1077"/>
      <c r="D31" s="1077"/>
      <c r="E31" s="1077">
        <v>-8.5</v>
      </c>
      <c r="F31" s="1077"/>
      <c r="G31" s="1077"/>
      <c r="H31" s="1077">
        <v>0.8</v>
      </c>
      <c r="I31" s="1077"/>
      <c r="J31" s="1077"/>
      <c r="K31" s="1077">
        <v>6</v>
      </c>
      <c r="L31" s="1077"/>
      <c r="M31" s="1077"/>
      <c r="N31" s="1077">
        <v>-4.8</v>
      </c>
      <c r="O31" s="1077"/>
      <c r="P31" s="1077"/>
      <c r="Q31" s="1077">
        <v>-1.4</v>
      </c>
      <c r="R31" s="1077"/>
      <c r="S31" s="1077"/>
      <c r="T31" s="1077">
        <v>-16</v>
      </c>
      <c r="U31" s="1077"/>
      <c r="V31" s="1077"/>
    </row>
    <row r="32" spans="1:22" s="791" customFormat="1" ht="15.75" thickBot="1" x14ac:dyDescent="0.3">
      <c r="A32" s="874" t="s">
        <v>110</v>
      </c>
      <c r="B32" s="1134">
        <v>170.5</v>
      </c>
      <c r="C32" s="1134"/>
      <c r="D32" s="1134"/>
      <c r="E32" s="1134">
        <v>192.2</v>
      </c>
      <c r="F32" s="1134"/>
      <c r="G32" s="1134"/>
      <c r="H32" s="1134">
        <v>187.8</v>
      </c>
      <c r="I32" s="1134"/>
      <c r="J32" s="1134"/>
      <c r="K32" s="1134">
        <v>206.9</v>
      </c>
      <c r="L32" s="1134"/>
      <c r="M32" s="1134"/>
      <c r="N32" s="1134">
        <v>202</v>
      </c>
      <c r="O32" s="1134"/>
      <c r="P32" s="1134"/>
      <c r="Q32" s="1134">
        <v>170.5</v>
      </c>
      <c r="R32" s="1134"/>
      <c r="S32" s="1134"/>
      <c r="T32" s="1134">
        <v>202</v>
      </c>
      <c r="U32" s="1134"/>
      <c r="V32" s="1134"/>
    </row>
    <row r="33" spans="1:22" s="875" customFormat="1" ht="4.5" customHeight="1" x14ac:dyDescent="0.25">
      <c r="A33" s="874"/>
      <c r="B33" s="876"/>
      <c r="C33" s="876"/>
      <c r="D33" s="876"/>
      <c r="E33" s="876"/>
      <c r="F33" s="876"/>
      <c r="G33" s="876"/>
      <c r="H33" s="876"/>
      <c r="I33" s="876"/>
      <c r="J33" s="876"/>
      <c r="K33" s="876"/>
      <c r="L33" s="876"/>
      <c r="M33" s="876"/>
      <c r="N33" s="876"/>
      <c r="O33" s="876"/>
      <c r="P33" s="876"/>
      <c r="Q33" s="876"/>
      <c r="R33" s="876"/>
      <c r="S33" s="876"/>
      <c r="T33" s="876"/>
      <c r="U33" s="876"/>
      <c r="V33" s="876"/>
    </row>
    <row r="34" spans="1:22" s="791" customFormat="1" ht="14.25" x14ac:dyDescent="0.2">
      <c r="A34" s="872" t="s">
        <v>26</v>
      </c>
      <c r="B34" s="1068">
        <v>51.3</v>
      </c>
      <c r="C34" s="1068"/>
      <c r="D34" s="1068"/>
      <c r="E34" s="1068">
        <v>54.5</v>
      </c>
      <c r="F34" s="1068"/>
      <c r="G34" s="1068"/>
      <c r="H34" s="1068">
        <v>59.1</v>
      </c>
      <c r="I34" s="1068"/>
      <c r="J34" s="1068"/>
      <c r="K34" s="1068">
        <v>56.6</v>
      </c>
      <c r="L34" s="1068"/>
      <c r="M34" s="1068"/>
      <c r="N34" s="1068">
        <v>54.5</v>
      </c>
      <c r="O34" s="1068"/>
      <c r="P34" s="1068"/>
      <c r="Q34" s="1068">
        <v>221.5</v>
      </c>
      <c r="R34" s="1068"/>
      <c r="S34" s="1068"/>
      <c r="T34" s="1068">
        <v>218.8</v>
      </c>
      <c r="U34" s="1068"/>
      <c r="V34" s="1068"/>
    </row>
    <row r="35" spans="1:22" s="870" customFormat="1" ht="6.75" customHeight="1" x14ac:dyDescent="0.2">
      <c r="A35" s="872"/>
      <c r="B35" s="872"/>
      <c r="C35" s="1075"/>
      <c r="D35" s="1075"/>
      <c r="E35" s="872"/>
      <c r="F35" s="1075"/>
      <c r="G35" s="1075"/>
      <c r="H35" s="872"/>
      <c r="I35" s="1075"/>
      <c r="J35" s="1075"/>
      <c r="K35" s="872"/>
      <c r="L35" s="1075"/>
      <c r="M35" s="1075"/>
      <c r="N35" s="872"/>
      <c r="O35" s="1075"/>
      <c r="P35" s="1075"/>
      <c r="Q35" s="872"/>
      <c r="R35" s="1075"/>
      <c r="S35" s="1075"/>
      <c r="T35" s="872"/>
      <c r="U35" s="1075"/>
      <c r="V35" s="1075"/>
    </row>
    <row r="36" spans="1:22" s="791" customFormat="1" ht="14.25" x14ac:dyDescent="0.2">
      <c r="A36" s="872" t="s">
        <v>129</v>
      </c>
      <c r="B36" s="1133">
        <v>0.11700000000000001</v>
      </c>
      <c r="C36" s="1133"/>
      <c r="D36" s="1133"/>
      <c r="E36" s="1133">
        <v>0.38</v>
      </c>
      <c r="F36" s="1133"/>
      <c r="G36" s="1133"/>
      <c r="H36" s="1133">
        <v>-0.17599999999999999</v>
      </c>
      <c r="I36" s="1133"/>
      <c r="J36" s="1133"/>
      <c r="K36" s="1133">
        <v>9.4E-2</v>
      </c>
      <c r="L36" s="1133"/>
      <c r="M36" s="1133"/>
      <c r="N36" s="1133">
        <v>0.154</v>
      </c>
      <c r="O36" s="1133"/>
      <c r="P36" s="1133"/>
      <c r="Q36" s="1133">
        <v>9.8000000000000004E-2</v>
      </c>
      <c r="R36" s="1133"/>
      <c r="S36" s="1133"/>
      <c r="T36" s="1133">
        <v>0.13800000000000001</v>
      </c>
      <c r="U36" s="1133"/>
      <c r="V36" s="1133"/>
    </row>
    <row r="37" spans="1:22" s="791" customFormat="1" ht="14.25" x14ac:dyDescent="0.2">
      <c r="A37" s="877"/>
      <c r="B37" s="704"/>
      <c r="C37" s="704"/>
      <c r="D37" s="704"/>
      <c r="E37" s="704"/>
      <c r="F37" s="704"/>
      <c r="G37" s="704"/>
      <c r="H37" s="704"/>
      <c r="I37" s="704"/>
      <c r="J37" s="704"/>
      <c r="K37" s="704"/>
      <c r="L37" s="704"/>
      <c r="M37" s="704"/>
      <c r="N37" s="704"/>
      <c r="O37" s="704"/>
      <c r="P37" s="704"/>
      <c r="Q37" s="704"/>
      <c r="R37" s="704"/>
      <c r="S37" s="704"/>
      <c r="T37" s="704"/>
      <c r="U37" s="704"/>
      <c r="V37" s="704"/>
    </row>
    <row r="38" spans="1:22" s="791" customFormat="1" ht="14.25" x14ac:dyDescent="0.2">
      <c r="A38" s="877"/>
      <c r="B38" s="704"/>
      <c r="C38" s="704"/>
      <c r="D38" s="704"/>
      <c r="E38" s="704"/>
      <c r="F38" s="704"/>
      <c r="G38" s="704"/>
      <c r="H38" s="704"/>
      <c r="I38" s="704"/>
      <c r="J38" s="704"/>
      <c r="K38" s="704"/>
      <c r="L38" s="704"/>
      <c r="M38" s="704"/>
      <c r="N38" s="704"/>
      <c r="O38" s="704"/>
      <c r="P38" s="704"/>
      <c r="Q38" s="704"/>
      <c r="R38" s="704"/>
      <c r="S38" s="704"/>
      <c r="T38" s="704"/>
      <c r="U38" s="704"/>
      <c r="V38" s="704"/>
    </row>
    <row r="39" spans="1:22" s="791" customFormat="1" ht="14.25" x14ac:dyDescent="0.2">
      <c r="A39" s="877"/>
      <c r="B39" s="704"/>
      <c r="C39" s="704"/>
      <c r="D39" s="704"/>
      <c r="E39" s="704"/>
      <c r="F39" s="704"/>
      <c r="G39" s="704"/>
      <c r="H39" s="704"/>
      <c r="I39" s="704"/>
      <c r="J39" s="704"/>
      <c r="K39" s="704"/>
      <c r="L39" s="704"/>
      <c r="M39" s="704"/>
      <c r="N39" s="704"/>
      <c r="O39" s="704"/>
      <c r="P39" s="704"/>
      <c r="Q39" s="704"/>
      <c r="R39" s="704"/>
      <c r="S39" s="704"/>
      <c r="T39" s="704"/>
      <c r="U39" s="704"/>
      <c r="V39" s="704"/>
    </row>
    <row r="40" spans="1:22" s="791" customFormat="1" ht="15" x14ac:dyDescent="0.25">
      <c r="A40" s="704"/>
      <c r="B40" s="1138" t="s">
        <v>79</v>
      </c>
      <c r="C40" s="1138"/>
      <c r="D40" s="1138"/>
      <c r="E40" s="1138" t="s">
        <v>122</v>
      </c>
      <c r="F40" s="1138"/>
      <c r="G40" s="1138"/>
      <c r="H40" s="1138" t="s">
        <v>121</v>
      </c>
      <c r="I40" s="1138"/>
      <c r="J40" s="1138"/>
      <c r="K40" s="1138" t="s">
        <v>120</v>
      </c>
      <c r="L40" s="1138"/>
      <c r="M40" s="1138"/>
      <c r="N40" s="1138" t="s">
        <v>79</v>
      </c>
      <c r="O40" s="1138"/>
      <c r="P40" s="1138"/>
      <c r="Q40" s="1138" t="s">
        <v>78</v>
      </c>
      <c r="R40" s="1138"/>
      <c r="S40" s="1138"/>
      <c r="T40" s="1138" t="s">
        <v>78</v>
      </c>
      <c r="U40" s="1138"/>
      <c r="V40" s="1138"/>
    </row>
    <row r="41" spans="1:22" s="791" customFormat="1" ht="15" x14ac:dyDescent="0.25">
      <c r="A41" s="871" t="s">
        <v>49</v>
      </c>
      <c r="B41" s="1136">
        <v>2014</v>
      </c>
      <c r="C41" s="1136"/>
      <c r="D41" s="1136"/>
      <c r="E41" s="1136">
        <v>2014</v>
      </c>
      <c r="F41" s="1136"/>
      <c r="G41" s="1136"/>
      <c r="H41" s="1136">
        <v>2014</v>
      </c>
      <c r="I41" s="1136"/>
      <c r="J41" s="1136"/>
      <c r="K41" s="1136">
        <v>2014</v>
      </c>
      <c r="L41" s="1136"/>
      <c r="M41" s="1136"/>
      <c r="N41" s="1136">
        <v>2013</v>
      </c>
      <c r="O41" s="1136"/>
      <c r="P41" s="1136"/>
      <c r="Q41" s="1136">
        <v>2014</v>
      </c>
      <c r="R41" s="1136"/>
      <c r="S41" s="1136"/>
      <c r="T41" s="1136">
        <v>2013</v>
      </c>
      <c r="U41" s="1136"/>
      <c r="V41" s="1136"/>
    </row>
    <row r="42" spans="1:22" s="870" customFormat="1" ht="6.75" customHeight="1" x14ac:dyDescent="0.25">
      <c r="A42" s="872"/>
      <c r="B42" s="873"/>
      <c r="C42" s="1137"/>
      <c r="D42" s="1137"/>
      <c r="E42" s="873"/>
      <c r="F42" s="1137"/>
      <c r="G42" s="1137"/>
      <c r="H42" s="873"/>
      <c r="I42" s="1137"/>
      <c r="J42" s="1137"/>
      <c r="K42" s="873"/>
      <c r="L42" s="1137"/>
      <c r="M42" s="1137"/>
      <c r="N42" s="873"/>
      <c r="O42" s="1137"/>
      <c r="P42" s="1137"/>
      <c r="Q42" s="873"/>
      <c r="R42" s="1137"/>
      <c r="S42" s="1137"/>
      <c r="T42" s="873"/>
      <c r="U42" s="1137"/>
      <c r="V42" s="1137"/>
    </row>
    <row r="43" spans="1:22" s="791" customFormat="1" ht="14.25" x14ac:dyDescent="0.2">
      <c r="A43" s="872" t="s">
        <v>111</v>
      </c>
      <c r="B43" s="1135">
        <v>183.7</v>
      </c>
      <c r="C43" s="1135"/>
      <c r="D43" s="1135"/>
      <c r="E43" s="1135">
        <v>181.9</v>
      </c>
      <c r="F43" s="1135"/>
      <c r="G43" s="1135"/>
      <c r="H43" s="1135">
        <v>172.5</v>
      </c>
      <c r="I43" s="1135"/>
      <c r="J43" s="1135"/>
      <c r="K43" s="1135">
        <v>150.69999999999999</v>
      </c>
      <c r="L43" s="1135"/>
      <c r="M43" s="1135"/>
      <c r="N43" s="1135">
        <v>157.1</v>
      </c>
      <c r="O43" s="1135"/>
      <c r="P43" s="1135"/>
      <c r="Q43" s="1135">
        <v>150.69999999999999</v>
      </c>
      <c r="R43" s="1135"/>
      <c r="S43" s="1135"/>
      <c r="T43" s="1135">
        <v>159.80000000000001</v>
      </c>
      <c r="U43" s="1135"/>
      <c r="V43" s="1135"/>
    </row>
    <row r="44" spans="1:22" s="791" customFormat="1" ht="14.25" x14ac:dyDescent="0.2">
      <c r="A44" s="872" t="s">
        <v>127</v>
      </c>
      <c r="B44" s="1068">
        <v>18.5</v>
      </c>
      <c r="C44" s="1068"/>
      <c r="D44" s="1068"/>
      <c r="E44" s="1068">
        <v>4</v>
      </c>
      <c r="F44" s="1068"/>
      <c r="G44" s="1068"/>
      <c r="H44" s="1068">
        <v>3.5</v>
      </c>
      <c r="I44" s="1068"/>
      <c r="J44" s="1068"/>
      <c r="K44" s="1068">
        <v>3.6</v>
      </c>
      <c r="L44" s="1068"/>
      <c r="M44" s="1068"/>
      <c r="N44" s="1068">
        <v>15.4</v>
      </c>
      <c r="O44" s="1068"/>
      <c r="P44" s="1068"/>
      <c r="Q44" s="1068">
        <v>29.6</v>
      </c>
      <c r="R44" s="1068"/>
      <c r="S44" s="1068"/>
      <c r="T44" s="1068">
        <v>63</v>
      </c>
      <c r="U44" s="1068"/>
      <c r="V44" s="1068"/>
    </row>
    <row r="45" spans="1:22" s="791" customFormat="1" ht="16.5" x14ac:dyDescent="0.2">
      <c r="A45" s="872" t="s">
        <v>389</v>
      </c>
      <c r="B45" s="1068">
        <v>-7.6</v>
      </c>
      <c r="C45" s="1068"/>
      <c r="D45" s="1068"/>
      <c r="E45" s="1068">
        <v>-5.6</v>
      </c>
      <c r="F45" s="1068"/>
      <c r="G45" s="1068"/>
      <c r="H45" s="1068">
        <v>-2</v>
      </c>
      <c r="I45" s="1068"/>
      <c r="J45" s="1068"/>
      <c r="K45" s="1068">
        <v>9.8000000000000007</v>
      </c>
      <c r="L45" s="1068"/>
      <c r="M45" s="1068"/>
      <c r="N45" s="1068">
        <v>2.9</v>
      </c>
      <c r="O45" s="1068"/>
      <c r="P45" s="1068"/>
      <c r="Q45" s="1068">
        <v>-5.4</v>
      </c>
      <c r="R45" s="1068"/>
      <c r="S45" s="1068"/>
      <c r="T45" s="1068">
        <v>-18.399999999999999</v>
      </c>
      <c r="U45" s="1068"/>
      <c r="V45" s="1068"/>
    </row>
    <row r="46" spans="1:22" s="791" customFormat="1" ht="14.25" x14ac:dyDescent="0.2">
      <c r="A46" s="872" t="s">
        <v>0</v>
      </c>
      <c r="B46" s="1068">
        <v>4.9000000000000004</v>
      </c>
      <c r="C46" s="1068"/>
      <c r="D46" s="1068"/>
      <c r="E46" s="1068">
        <v>12.3</v>
      </c>
      <c r="F46" s="1068"/>
      <c r="G46" s="1068"/>
      <c r="H46" s="1068">
        <v>14.6</v>
      </c>
      <c r="I46" s="1068"/>
      <c r="J46" s="1068"/>
      <c r="K46" s="1068">
        <v>15.5</v>
      </c>
      <c r="L46" s="1068"/>
      <c r="M46" s="1068"/>
      <c r="N46" s="1068">
        <v>6.2</v>
      </c>
      <c r="O46" s="1068"/>
      <c r="P46" s="1068"/>
      <c r="Q46" s="1068">
        <v>47.3</v>
      </c>
      <c r="R46" s="1068"/>
      <c r="S46" s="1068"/>
      <c r="T46" s="1068">
        <v>72.3</v>
      </c>
      <c r="U46" s="1068"/>
      <c r="V46" s="1068"/>
    </row>
    <row r="47" spans="1:22" s="791" customFormat="1" ht="14.25" x14ac:dyDescent="0.2">
      <c r="A47" s="872" t="s">
        <v>139</v>
      </c>
      <c r="B47" s="1077">
        <v>-1.2</v>
      </c>
      <c r="C47" s="1077"/>
      <c r="D47" s="1077"/>
      <c r="E47" s="1077">
        <v>-0.9</v>
      </c>
      <c r="F47" s="1077"/>
      <c r="G47" s="1077"/>
      <c r="H47" s="1077">
        <v>0.3</v>
      </c>
      <c r="I47" s="1077"/>
      <c r="J47" s="1077"/>
      <c r="K47" s="1077">
        <v>0.1</v>
      </c>
      <c r="L47" s="1077"/>
      <c r="M47" s="1077"/>
      <c r="N47" s="1077">
        <v>-0.1</v>
      </c>
      <c r="O47" s="1077"/>
      <c r="P47" s="1077"/>
      <c r="Q47" s="1077">
        <v>-1.7</v>
      </c>
      <c r="R47" s="1077"/>
      <c r="S47" s="1077"/>
      <c r="T47" s="1077">
        <v>0</v>
      </c>
      <c r="U47" s="1077"/>
      <c r="V47" s="1077"/>
    </row>
    <row r="48" spans="1:22" s="791" customFormat="1" ht="15.75" thickBot="1" x14ac:dyDescent="0.3">
      <c r="A48" s="874" t="s">
        <v>110</v>
      </c>
      <c r="B48" s="1134">
        <v>161.30000000000001</v>
      </c>
      <c r="C48" s="1134"/>
      <c r="D48" s="1134"/>
      <c r="E48" s="1134">
        <v>183.7</v>
      </c>
      <c r="F48" s="1134"/>
      <c r="G48" s="1134"/>
      <c r="H48" s="1134">
        <v>181.9</v>
      </c>
      <c r="I48" s="1134"/>
      <c r="J48" s="1134"/>
      <c r="K48" s="1134">
        <v>172.5</v>
      </c>
      <c r="L48" s="1134"/>
      <c r="M48" s="1134"/>
      <c r="N48" s="1134">
        <v>150.69999999999999</v>
      </c>
      <c r="O48" s="1134"/>
      <c r="P48" s="1134"/>
      <c r="Q48" s="1134">
        <v>161.30000000000001</v>
      </c>
      <c r="R48" s="1134"/>
      <c r="S48" s="1134"/>
      <c r="T48" s="1134">
        <v>150.69999999999999</v>
      </c>
      <c r="U48" s="1134"/>
      <c r="V48" s="1134"/>
    </row>
    <row r="49" spans="1:22" s="875" customFormat="1" ht="4.5" customHeight="1" x14ac:dyDescent="0.25">
      <c r="A49" s="874"/>
      <c r="B49" s="876"/>
      <c r="C49" s="876"/>
      <c r="D49" s="876"/>
      <c r="E49" s="876"/>
      <c r="F49" s="876"/>
      <c r="G49" s="876"/>
      <c r="H49" s="876"/>
      <c r="I49" s="876"/>
      <c r="J49" s="876"/>
      <c r="K49" s="876"/>
      <c r="L49" s="876"/>
      <c r="M49" s="876"/>
      <c r="N49" s="876"/>
      <c r="O49" s="876"/>
      <c r="P49" s="876"/>
      <c r="Q49" s="876"/>
      <c r="R49" s="876"/>
      <c r="S49" s="876"/>
      <c r="T49" s="876"/>
      <c r="U49" s="876"/>
      <c r="V49" s="876"/>
    </row>
    <row r="50" spans="1:22" s="791" customFormat="1" ht="14.25" x14ac:dyDescent="0.2">
      <c r="A50" s="872" t="s">
        <v>26</v>
      </c>
      <c r="B50" s="1068">
        <v>41.8</v>
      </c>
      <c r="C50" s="1068"/>
      <c r="D50" s="1068"/>
      <c r="E50" s="1068">
        <v>40</v>
      </c>
      <c r="F50" s="1068"/>
      <c r="G50" s="1068"/>
      <c r="H50" s="1068">
        <v>47.1</v>
      </c>
      <c r="I50" s="1068"/>
      <c r="J50" s="1068"/>
      <c r="K50" s="1068">
        <v>40.799999999999997</v>
      </c>
      <c r="L50" s="1068"/>
      <c r="M50" s="1068"/>
      <c r="N50" s="1068">
        <v>53</v>
      </c>
      <c r="O50" s="1068"/>
      <c r="P50" s="1068"/>
      <c r="Q50" s="1068">
        <v>169.7</v>
      </c>
      <c r="R50" s="1068"/>
      <c r="S50" s="1068"/>
      <c r="T50" s="1068">
        <v>203.1</v>
      </c>
      <c r="U50" s="1068"/>
      <c r="V50" s="1068"/>
    </row>
    <row r="51" spans="1:22" s="875" customFormat="1" ht="4.5" customHeight="1" x14ac:dyDescent="0.25">
      <c r="A51" s="874"/>
      <c r="B51" s="876"/>
      <c r="C51" s="876"/>
      <c r="D51" s="876"/>
      <c r="E51" s="876"/>
      <c r="F51" s="876"/>
      <c r="G51" s="876"/>
      <c r="H51" s="876"/>
      <c r="I51" s="876"/>
      <c r="J51" s="876"/>
      <c r="K51" s="876"/>
      <c r="L51" s="876"/>
      <c r="M51" s="876"/>
      <c r="N51" s="876"/>
      <c r="O51" s="876"/>
      <c r="P51" s="876"/>
      <c r="Q51" s="876"/>
      <c r="R51" s="876"/>
      <c r="S51" s="876"/>
      <c r="T51" s="876"/>
      <c r="U51" s="876"/>
      <c r="V51" s="876"/>
    </row>
    <row r="52" spans="1:22" s="791" customFormat="1" ht="14.25" x14ac:dyDescent="0.2">
      <c r="A52" s="872" t="s">
        <v>129</v>
      </c>
      <c r="B52" s="1133">
        <v>-6.5000000000000002E-2</v>
      </c>
      <c r="C52" s="1133"/>
      <c r="D52" s="1133"/>
      <c r="E52" s="1133">
        <v>0.16800000000000001</v>
      </c>
      <c r="F52" s="1133"/>
      <c r="G52" s="1133"/>
      <c r="H52" s="1133">
        <v>0.26800000000000002</v>
      </c>
      <c r="I52" s="1133"/>
      <c r="J52" s="1133"/>
      <c r="K52" s="1133">
        <v>0.62</v>
      </c>
      <c r="L52" s="1133"/>
      <c r="M52" s="1133"/>
      <c r="N52" s="1133">
        <v>0.17199999999999999</v>
      </c>
      <c r="O52" s="1133"/>
      <c r="P52" s="1133"/>
      <c r="Q52" s="1133">
        <v>0.247</v>
      </c>
      <c r="R52" s="1133"/>
      <c r="S52" s="1133"/>
      <c r="T52" s="1133">
        <v>0.26500000000000001</v>
      </c>
      <c r="U52" s="1133"/>
      <c r="V52" s="1133"/>
    </row>
    <row r="53" spans="1:22" s="791" customFormat="1" ht="14.25" x14ac:dyDescent="0.2">
      <c r="A53" s="877"/>
      <c r="B53" s="704"/>
      <c r="C53" s="704"/>
      <c r="D53" s="704"/>
      <c r="E53" s="704"/>
      <c r="F53" s="704"/>
      <c r="G53" s="704"/>
      <c r="H53" s="704"/>
      <c r="I53" s="704"/>
      <c r="J53" s="704"/>
      <c r="K53" s="704"/>
      <c r="L53" s="704"/>
      <c r="M53" s="704"/>
      <c r="N53" s="704"/>
      <c r="O53" s="704"/>
      <c r="P53" s="704"/>
      <c r="Q53" s="704"/>
      <c r="R53" s="704"/>
      <c r="S53" s="704"/>
      <c r="T53" s="704"/>
      <c r="U53" s="704"/>
      <c r="V53" s="704"/>
    </row>
    <row r="54" spans="1:22" s="791" customFormat="1" ht="16.5" x14ac:dyDescent="0.2">
      <c r="A54" s="878" t="s">
        <v>433</v>
      </c>
      <c r="B54" s="704"/>
      <c r="C54" s="704"/>
      <c r="D54" s="704"/>
      <c r="E54" s="704"/>
      <c r="F54" s="704"/>
      <c r="G54" s="704"/>
      <c r="H54" s="704"/>
      <c r="I54" s="704"/>
      <c r="J54" s="704"/>
      <c r="K54" s="704"/>
      <c r="L54" s="704"/>
      <c r="M54" s="704"/>
      <c r="N54" s="704"/>
      <c r="O54" s="704"/>
      <c r="P54" s="704"/>
      <c r="Q54" s="704"/>
      <c r="R54" s="704"/>
      <c r="S54" s="704"/>
      <c r="T54" s="704"/>
      <c r="U54" s="704"/>
      <c r="V54" s="704"/>
    </row>
    <row r="55" spans="1:22" s="791" customFormat="1" ht="16.5" x14ac:dyDescent="0.2">
      <c r="A55" s="878" t="s">
        <v>392</v>
      </c>
      <c r="B55" s="704"/>
      <c r="C55" s="704"/>
      <c r="D55" s="704"/>
      <c r="E55" s="704"/>
      <c r="F55" s="704"/>
      <c r="G55" s="704"/>
      <c r="H55" s="704"/>
      <c r="I55" s="704"/>
      <c r="J55" s="704"/>
      <c r="K55" s="704"/>
      <c r="L55" s="704"/>
      <c r="M55" s="704"/>
      <c r="N55" s="704"/>
      <c r="O55" s="704"/>
      <c r="P55" s="704"/>
      <c r="Q55" s="704"/>
      <c r="R55" s="704"/>
      <c r="S55" s="704"/>
      <c r="T55" s="704"/>
      <c r="U55" s="704"/>
      <c r="V55" s="704"/>
    </row>
    <row r="56" spans="1:22" ht="12.75" customHeight="1" x14ac:dyDescent="0.2">
      <c r="A56" s="579"/>
      <c r="B56" s="579"/>
      <c r="C56" s="579"/>
      <c r="D56" s="786"/>
      <c r="E56" s="786"/>
      <c r="F56" s="787"/>
      <c r="G56" s="786"/>
      <c r="I56" s="579"/>
      <c r="J56" s="579"/>
      <c r="K56" s="788"/>
      <c r="L56" s="788"/>
      <c r="M56" s="788"/>
      <c r="N56" s="788"/>
    </row>
  </sheetData>
  <mergeCells count="254">
    <mergeCell ref="Q48:S48"/>
    <mergeCell ref="Q50:S50"/>
    <mergeCell ref="Q52:S52"/>
    <mergeCell ref="Q31:S31"/>
    <mergeCell ref="Q32:S32"/>
    <mergeCell ref="Q34:S34"/>
    <mergeCell ref="R35:S35"/>
    <mergeCell ref="Q36:S36"/>
    <mergeCell ref="Q40:S40"/>
    <mergeCell ref="Q41:S41"/>
    <mergeCell ref="R42:S42"/>
    <mergeCell ref="Q43:S43"/>
    <mergeCell ref="T5:V5"/>
    <mergeCell ref="B6:D6"/>
    <mergeCell ref="E6:G6"/>
    <mergeCell ref="H6:J6"/>
    <mergeCell ref="K6:M6"/>
    <mergeCell ref="N6:P6"/>
    <mergeCell ref="T6:V6"/>
    <mergeCell ref="B5:D5"/>
    <mergeCell ref="E5:G5"/>
    <mergeCell ref="H5:J5"/>
    <mergeCell ref="K5:M5"/>
    <mergeCell ref="N5:P5"/>
    <mergeCell ref="Q5:S5"/>
    <mergeCell ref="Q6:S6"/>
    <mergeCell ref="O7:P7"/>
    <mergeCell ref="U7:V7"/>
    <mergeCell ref="B8:D8"/>
    <mergeCell ref="E8:G8"/>
    <mergeCell ref="H8:J8"/>
    <mergeCell ref="K8:M8"/>
    <mergeCell ref="N8:P8"/>
    <mergeCell ref="T8:V8"/>
    <mergeCell ref="C7:D7"/>
    <mergeCell ref="F7:G7"/>
    <mergeCell ref="I7:J7"/>
    <mergeCell ref="L7:M7"/>
    <mergeCell ref="R7:S7"/>
    <mergeCell ref="Q8:S8"/>
    <mergeCell ref="T10:V10"/>
    <mergeCell ref="B11:D11"/>
    <mergeCell ref="E11:G11"/>
    <mergeCell ref="H11:J11"/>
    <mergeCell ref="K11:M11"/>
    <mergeCell ref="N11:P11"/>
    <mergeCell ref="T11:V11"/>
    <mergeCell ref="B10:D10"/>
    <mergeCell ref="E10:G10"/>
    <mergeCell ref="H10:J10"/>
    <mergeCell ref="K10:M10"/>
    <mergeCell ref="N10:P10"/>
    <mergeCell ref="Q10:S10"/>
    <mergeCell ref="Q11:S11"/>
    <mergeCell ref="T12:V12"/>
    <mergeCell ref="B13:D13"/>
    <mergeCell ref="E13:G13"/>
    <mergeCell ref="H13:J13"/>
    <mergeCell ref="K13:M13"/>
    <mergeCell ref="N13:P13"/>
    <mergeCell ref="T13:V13"/>
    <mergeCell ref="B12:D12"/>
    <mergeCell ref="E12:G12"/>
    <mergeCell ref="H12:J12"/>
    <mergeCell ref="K12:M12"/>
    <mergeCell ref="N12:P12"/>
    <mergeCell ref="Q12:S12"/>
    <mergeCell ref="Q13:S13"/>
    <mergeCell ref="T14:V14"/>
    <mergeCell ref="B16:D16"/>
    <mergeCell ref="E16:G16"/>
    <mergeCell ref="H16:J16"/>
    <mergeCell ref="K16:M16"/>
    <mergeCell ref="N16:P16"/>
    <mergeCell ref="T16:V16"/>
    <mergeCell ref="B14:D14"/>
    <mergeCell ref="E14:G14"/>
    <mergeCell ref="H14:J14"/>
    <mergeCell ref="K14:M14"/>
    <mergeCell ref="N14:P14"/>
    <mergeCell ref="Q14:S14"/>
    <mergeCell ref="Q16:S16"/>
    <mergeCell ref="U17:V17"/>
    <mergeCell ref="B18:D18"/>
    <mergeCell ref="E18:G18"/>
    <mergeCell ref="H18:J18"/>
    <mergeCell ref="K18:M18"/>
    <mergeCell ref="N18:P18"/>
    <mergeCell ref="T18:V18"/>
    <mergeCell ref="C17:D17"/>
    <mergeCell ref="F17:G17"/>
    <mergeCell ref="I17:J17"/>
    <mergeCell ref="L17:M17"/>
    <mergeCell ref="O17:P17"/>
    <mergeCell ref="R17:S17"/>
    <mergeCell ref="Q18:S18"/>
    <mergeCell ref="T19:V19"/>
    <mergeCell ref="B24:D24"/>
    <mergeCell ref="E24:G24"/>
    <mergeCell ref="H24:J24"/>
    <mergeCell ref="K24:M24"/>
    <mergeCell ref="N24:P24"/>
    <mergeCell ref="T24:V24"/>
    <mergeCell ref="B19:D19"/>
    <mergeCell ref="E19:G19"/>
    <mergeCell ref="H19:J19"/>
    <mergeCell ref="K19:M19"/>
    <mergeCell ref="N19:P19"/>
    <mergeCell ref="Q19:S19"/>
    <mergeCell ref="Q24:S24"/>
    <mergeCell ref="T25:V25"/>
    <mergeCell ref="C26:D26"/>
    <mergeCell ref="F26:G26"/>
    <mergeCell ref="I26:J26"/>
    <mergeCell ref="L26:M26"/>
    <mergeCell ref="O26:P26"/>
    <mergeCell ref="U26:V26"/>
    <mergeCell ref="B25:D25"/>
    <mergeCell ref="E25:G25"/>
    <mergeCell ref="H25:J25"/>
    <mergeCell ref="K25:M25"/>
    <mergeCell ref="N25:P25"/>
    <mergeCell ref="Q25:S25"/>
    <mergeCell ref="R26:S26"/>
    <mergeCell ref="T27:V27"/>
    <mergeCell ref="B28:D28"/>
    <mergeCell ref="E28:G28"/>
    <mergeCell ref="H28:J28"/>
    <mergeCell ref="K28:M28"/>
    <mergeCell ref="N28:P28"/>
    <mergeCell ref="T28:V28"/>
    <mergeCell ref="B27:D27"/>
    <mergeCell ref="E27:G27"/>
    <mergeCell ref="H27:J27"/>
    <mergeCell ref="K27:M27"/>
    <mergeCell ref="N27:P27"/>
    <mergeCell ref="Q27:S27"/>
    <mergeCell ref="Q28:S28"/>
    <mergeCell ref="T29:V29"/>
    <mergeCell ref="B30:D30"/>
    <mergeCell ref="E30:G30"/>
    <mergeCell ref="H30:J30"/>
    <mergeCell ref="K30:M30"/>
    <mergeCell ref="N30:P30"/>
    <mergeCell ref="T30:V30"/>
    <mergeCell ref="B29:D29"/>
    <mergeCell ref="E29:G29"/>
    <mergeCell ref="H29:J29"/>
    <mergeCell ref="K29:M29"/>
    <mergeCell ref="N29:P29"/>
    <mergeCell ref="Q29:S29"/>
    <mergeCell ref="Q30:S30"/>
    <mergeCell ref="T34:V34"/>
    <mergeCell ref="C35:D35"/>
    <mergeCell ref="U35:V35"/>
    <mergeCell ref="B34:D34"/>
    <mergeCell ref="E34:G34"/>
    <mergeCell ref="H34:J34"/>
    <mergeCell ref="K34:M34"/>
    <mergeCell ref="N34:P34"/>
    <mergeCell ref="T31:V31"/>
    <mergeCell ref="B32:D32"/>
    <mergeCell ref="E32:G32"/>
    <mergeCell ref="H32:J32"/>
    <mergeCell ref="K32:M32"/>
    <mergeCell ref="N32:P32"/>
    <mergeCell ref="T32:V32"/>
    <mergeCell ref="B31:D31"/>
    <mergeCell ref="E31:G31"/>
    <mergeCell ref="H31:J31"/>
    <mergeCell ref="K31:M31"/>
    <mergeCell ref="N31:P31"/>
    <mergeCell ref="F35:G35"/>
    <mergeCell ref="I35:J35"/>
    <mergeCell ref="L35:M35"/>
    <mergeCell ref="O35:P35"/>
    <mergeCell ref="T36:V36"/>
    <mergeCell ref="B40:D40"/>
    <mergeCell ref="E40:G40"/>
    <mergeCell ref="H40:J40"/>
    <mergeCell ref="K40:M40"/>
    <mergeCell ref="N40:P40"/>
    <mergeCell ref="T40:V40"/>
    <mergeCell ref="B36:D36"/>
    <mergeCell ref="E36:G36"/>
    <mergeCell ref="H36:J36"/>
    <mergeCell ref="K36:M36"/>
    <mergeCell ref="N36:P36"/>
    <mergeCell ref="T41:V41"/>
    <mergeCell ref="C42:D42"/>
    <mergeCell ref="F42:G42"/>
    <mergeCell ref="I42:J42"/>
    <mergeCell ref="L42:M42"/>
    <mergeCell ref="O42:P42"/>
    <mergeCell ref="U42:V42"/>
    <mergeCell ref="B41:D41"/>
    <mergeCell ref="E41:G41"/>
    <mergeCell ref="H41:J41"/>
    <mergeCell ref="K41:M41"/>
    <mergeCell ref="N41:P41"/>
    <mergeCell ref="T43:V43"/>
    <mergeCell ref="B44:D44"/>
    <mergeCell ref="E44:G44"/>
    <mergeCell ref="H44:J44"/>
    <mergeCell ref="K44:M44"/>
    <mergeCell ref="N44:P44"/>
    <mergeCell ref="T44:V44"/>
    <mergeCell ref="B43:D43"/>
    <mergeCell ref="E43:G43"/>
    <mergeCell ref="H43:J43"/>
    <mergeCell ref="K43:M43"/>
    <mergeCell ref="N43:P43"/>
    <mergeCell ref="Q44:S44"/>
    <mergeCell ref="K47:M47"/>
    <mergeCell ref="N47:P47"/>
    <mergeCell ref="T45:V45"/>
    <mergeCell ref="B46:D46"/>
    <mergeCell ref="E46:G46"/>
    <mergeCell ref="H46:J46"/>
    <mergeCell ref="K46:M46"/>
    <mergeCell ref="N46:P46"/>
    <mergeCell ref="T46:V46"/>
    <mergeCell ref="B45:D45"/>
    <mergeCell ref="E45:G45"/>
    <mergeCell ref="H45:J45"/>
    <mergeCell ref="K45:M45"/>
    <mergeCell ref="N45:P45"/>
    <mergeCell ref="Q45:S45"/>
    <mergeCell ref="Q46:S46"/>
    <mergeCell ref="Q47:S47"/>
    <mergeCell ref="A1:V1"/>
    <mergeCell ref="A2:V2"/>
    <mergeCell ref="T50:V50"/>
    <mergeCell ref="B52:D52"/>
    <mergeCell ref="E52:G52"/>
    <mergeCell ref="H52:J52"/>
    <mergeCell ref="K52:M52"/>
    <mergeCell ref="N52:P52"/>
    <mergeCell ref="T52:V52"/>
    <mergeCell ref="B50:D50"/>
    <mergeCell ref="E50:G50"/>
    <mergeCell ref="H50:J50"/>
    <mergeCell ref="K50:M50"/>
    <mergeCell ref="N50:P50"/>
    <mergeCell ref="T47:V47"/>
    <mergeCell ref="B48:D48"/>
    <mergeCell ref="E48:G48"/>
    <mergeCell ref="H48:J48"/>
    <mergeCell ref="K48:M48"/>
    <mergeCell ref="N48:P48"/>
    <mergeCell ref="T48:V48"/>
    <mergeCell ref="B47:D47"/>
    <mergeCell ref="E47:G47"/>
    <mergeCell ref="H47:J47"/>
  </mergeCells>
  <pageMargins left="0.66" right="0.54" top="0.61" bottom="0.77" header="0.5" footer="0.3"/>
  <pageSetup scale="65" orientation="landscape" horizontalDpi="1200" verticalDpi="1200" r:id="rId1"/>
  <headerFooter alignWithMargins="0">
    <oddHeader>&amp;R&amp;G</oddHeader>
    <oddFooter>&amp;C&amp;11PAGE 17</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80" zoomScaleNormal="80" zoomScaleSheetLayoutView="80" workbookViewId="0">
      <selection activeCell="A79" sqref="A79"/>
    </sheetView>
  </sheetViews>
  <sheetFormatPr defaultRowHeight="12.75" x14ac:dyDescent="0.2"/>
  <cols>
    <col min="1" max="1" width="42.140625" style="385" customWidth="1"/>
    <col min="2" max="2" width="4.7109375" style="385" customWidth="1"/>
    <col min="3" max="3" width="5.140625" style="385" customWidth="1"/>
    <col min="4" max="4" width="11.85546875" style="385" customWidth="1"/>
    <col min="5" max="5" width="4.7109375" style="385" customWidth="1"/>
    <col min="6" max="6" width="5.140625" style="385" customWidth="1"/>
    <col min="7" max="7" width="11.85546875" style="385" customWidth="1"/>
    <col min="8" max="8" width="4.85546875" style="385" customWidth="1"/>
    <col min="9" max="9" width="5.140625" style="385" customWidth="1"/>
    <col min="10" max="10" width="11.85546875" style="385" customWidth="1"/>
    <col min="11" max="11" width="4.7109375" style="385" customWidth="1"/>
    <col min="12" max="12" width="5.140625" style="385" customWidth="1"/>
    <col min="13" max="13" width="11.85546875" style="385" customWidth="1"/>
    <col min="14" max="14" width="4.7109375" style="385" customWidth="1"/>
    <col min="15" max="15" width="5.140625" style="385" customWidth="1"/>
    <col min="16" max="16" width="11.85546875" style="385" customWidth="1"/>
    <col min="17" max="17" width="4.7109375" style="385" customWidth="1"/>
    <col min="18" max="18" width="5" style="385" customWidth="1"/>
    <col min="19" max="19" width="11.85546875" style="385" customWidth="1"/>
    <col min="20" max="20" width="4.7109375" style="385" customWidth="1"/>
    <col min="21" max="21" width="5" style="385" customWidth="1"/>
    <col min="22" max="22" width="11.85546875" style="385" customWidth="1"/>
    <col min="23" max="188" width="9.140625" style="385"/>
    <col min="189" max="189" width="23.42578125" style="385" customWidth="1"/>
    <col min="190" max="190" width="6" style="385" customWidth="1"/>
    <col min="191" max="195" width="9.85546875" style="385" customWidth="1"/>
    <col min="196" max="196" width="8.140625" style="385" customWidth="1"/>
    <col min="197" max="204" width="9.85546875" style="385" customWidth="1"/>
    <col min="205" max="444" width="9.140625" style="385"/>
    <col min="445" max="445" width="23.42578125" style="385" customWidth="1"/>
    <col min="446" max="446" width="6" style="385" customWidth="1"/>
    <col min="447" max="451" width="9.85546875" style="385" customWidth="1"/>
    <col min="452" max="452" width="8.140625" style="385" customWidth="1"/>
    <col min="453" max="460" width="9.85546875" style="385" customWidth="1"/>
    <col min="461" max="700" width="9.140625" style="385"/>
    <col min="701" max="701" width="23.42578125" style="385" customWidth="1"/>
    <col min="702" max="702" width="6" style="385" customWidth="1"/>
    <col min="703" max="707" width="9.85546875" style="385" customWidth="1"/>
    <col min="708" max="708" width="8.140625" style="385" customWidth="1"/>
    <col min="709" max="716" width="9.85546875" style="385" customWidth="1"/>
    <col min="717" max="956" width="9.140625" style="385"/>
    <col min="957" max="957" width="23.42578125" style="385" customWidth="1"/>
    <col min="958" max="958" width="6" style="385" customWidth="1"/>
    <col min="959" max="963" width="9.85546875" style="385" customWidth="1"/>
    <col min="964" max="964" width="8.140625" style="385" customWidth="1"/>
    <col min="965" max="972" width="9.85546875" style="385" customWidth="1"/>
    <col min="973" max="1212" width="9.140625" style="385"/>
    <col min="1213" max="1213" width="23.42578125" style="385" customWidth="1"/>
    <col min="1214" max="1214" width="6" style="385" customWidth="1"/>
    <col min="1215" max="1219" width="9.85546875" style="385" customWidth="1"/>
    <col min="1220" max="1220" width="8.140625" style="385" customWidth="1"/>
    <col min="1221" max="1228" width="9.85546875" style="385" customWidth="1"/>
    <col min="1229" max="1468" width="9.140625" style="385"/>
    <col min="1469" max="1469" width="23.42578125" style="385" customWidth="1"/>
    <col min="1470" max="1470" width="6" style="385" customWidth="1"/>
    <col min="1471" max="1475" width="9.85546875" style="385" customWidth="1"/>
    <col min="1476" max="1476" width="8.140625" style="385" customWidth="1"/>
    <col min="1477" max="1484" width="9.85546875" style="385" customWidth="1"/>
    <col min="1485" max="1724" width="9.140625" style="385"/>
    <col min="1725" max="1725" width="23.42578125" style="385" customWidth="1"/>
    <col min="1726" max="1726" width="6" style="385" customWidth="1"/>
    <col min="1727" max="1731" width="9.85546875" style="385" customWidth="1"/>
    <col min="1732" max="1732" width="8.140625" style="385" customWidth="1"/>
    <col min="1733" max="1740" width="9.85546875" style="385" customWidth="1"/>
    <col min="1741" max="1980" width="9.140625" style="385"/>
    <col min="1981" max="1981" width="23.42578125" style="385" customWidth="1"/>
    <col min="1982" max="1982" width="6" style="385" customWidth="1"/>
    <col min="1983" max="1987" width="9.85546875" style="385" customWidth="1"/>
    <col min="1988" max="1988" width="8.140625" style="385" customWidth="1"/>
    <col min="1989" max="1996" width="9.85546875" style="385" customWidth="1"/>
    <col min="1997" max="2236" width="9.140625" style="385"/>
    <col min="2237" max="2237" width="23.42578125" style="385" customWidth="1"/>
    <col min="2238" max="2238" width="6" style="385" customWidth="1"/>
    <col min="2239" max="2243" width="9.85546875" style="385" customWidth="1"/>
    <col min="2244" max="2244" width="8.140625" style="385" customWidth="1"/>
    <col min="2245" max="2252" width="9.85546875" style="385" customWidth="1"/>
    <col min="2253" max="2492" width="9.140625" style="385"/>
    <col min="2493" max="2493" width="23.42578125" style="385" customWidth="1"/>
    <col min="2494" max="2494" width="6" style="385" customWidth="1"/>
    <col min="2495" max="2499" width="9.85546875" style="385" customWidth="1"/>
    <col min="2500" max="2500" width="8.140625" style="385" customWidth="1"/>
    <col min="2501" max="2508" width="9.85546875" style="385" customWidth="1"/>
    <col min="2509" max="2748" width="9.140625" style="385"/>
    <col min="2749" max="2749" width="23.42578125" style="385" customWidth="1"/>
    <col min="2750" max="2750" width="6" style="385" customWidth="1"/>
    <col min="2751" max="2755" width="9.85546875" style="385" customWidth="1"/>
    <col min="2756" max="2756" width="8.140625" style="385" customWidth="1"/>
    <col min="2757" max="2764" width="9.85546875" style="385" customWidth="1"/>
    <col min="2765" max="3004" width="9.140625" style="385"/>
    <col min="3005" max="3005" width="23.42578125" style="385" customWidth="1"/>
    <col min="3006" max="3006" width="6" style="385" customWidth="1"/>
    <col min="3007" max="3011" width="9.85546875" style="385" customWidth="1"/>
    <col min="3012" max="3012" width="8.140625" style="385" customWidth="1"/>
    <col min="3013" max="3020" width="9.85546875" style="385" customWidth="1"/>
    <col min="3021" max="3260" width="9.140625" style="385"/>
    <col min="3261" max="3261" width="23.42578125" style="385" customWidth="1"/>
    <col min="3262" max="3262" width="6" style="385" customWidth="1"/>
    <col min="3263" max="3267" width="9.85546875" style="385" customWidth="1"/>
    <col min="3268" max="3268" width="8.140625" style="385" customWidth="1"/>
    <col min="3269" max="3276" width="9.85546875" style="385" customWidth="1"/>
    <col min="3277" max="3516" width="9.140625" style="385"/>
    <col min="3517" max="3517" width="23.42578125" style="385" customWidth="1"/>
    <col min="3518" max="3518" width="6" style="385" customWidth="1"/>
    <col min="3519" max="3523" width="9.85546875" style="385" customWidth="1"/>
    <col min="3524" max="3524" width="8.140625" style="385" customWidth="1"/>
    <col min="3525" max="3532" width="9.85546875" style="385" customWidth="1"/>
    <col min="3533" max="3772" width="9.140625" style="385"/>
    <col min="3773" max="3773" width="23.42578125" style="385" customWidth="1"/>
    <col min="3774" max="3774" width="6" style="385" customWidth="1"/>
    <col min="3775" max="3779" width="9.85546875" style="385" customWidth="1"/>
    <col min="3780" max="3780" width="8.140625" style="385" customWidth="1"/>
    <col min="3781" max="3788" width="9.85546875" style="385" customWidth="1"/>
    <col min="3789" max="4028" width="9.140625" style="385"/>
    <col min="4029" max="4029" width="23.42578125" style="385" customWidth="1"/>
    <col min="4030" max="4030" width="6" style="385" customWidth="1"/>
    <col min="4031" max="4035" width="9.85546875" style="385" customWidth="1"/>
    <col min="4036" max="4036" width="8.140625" style="385" customWidth="1"/>
    <col min="4037" max="4044" width="9.85546875" style="385" customWidth="1"/>
    <col min="4045" max="4284" width="9.140625" style="385"/>
    <col min="4285" max="4285" width="23.42578125" style="385" customWidth="1"/>
    <col min="4286" max="4286" width="6" style="385" customWidth="1"/>
    <col min="4287" max="4291" width="9.85546875" style="385" customWidth="1"/>
    <col min="4292" max="4292" width="8.140625" style="385" customWidth="1"/>
    <col min="4293" max="4300" width="9.85546875" style="385" customWidth="1"/>
    <col min="4301" max="4540" width="9.140625" style="385"/>
    <col min="4541" max="4541" width="23.42578125" style="385" customWidth="1"/>
    <col min="4542" max="4542" width="6" style="385" customWidth="1"/>
    <col min="4543" max="4547" width="9.85546875" style="385" customWidth="1"/>
    <col min="4548" max="4548" width="8.140625" style="385" customWidth="1"/>
    <col min="4549" max="4556" width="9.85546875" style="385" customWidth="1"/>
    <col min="4557" max="4796" width="9.140625" style="385"/>
    <col min="4797" max="4797" width="23.42578125" style="385" customWidth="1"/>
    <col min="4798" max="4798" width="6" style="385" customWidth="1"/>
    <col min="4799" max="4803" width="9.85546875" style="385" customWidth="1"/>
    <col min="4804" max="4804" width="8.140625" style="385" customWidth="1"/>
    <col min="4805" max="4812" width="9.85546875" style="385" customWidth="1"/>
    <col min="4813" max="5052" width="9.140625" style="385"/>
    <col min="5053" max="5053" width="23.42578125" style="385" customWidth="1"/>
    <col min="5054" max="5054" width="6" style="385" customWidth="1"/>
    <col min="5055" max="5059" width="9.85546875" style="385" customWidth="1"/>
    <col min="5060" max="5060" width="8.140625" style="385" customWidth="1"/>
    <col min="5061" max="5068" width="9.85546875" style="385" customWidth="1"/>
    <col min="5069" max="5308" width="9.140625" style="385"/>
    <col min="5309" max="5309" width="23.42578125" style="385" customWidth="1"/>
    <col min="5310" max="5310" width="6" style="385" customWidth="1"/>
    <col min="5311" max="5315" width="9.85546875" style="385" customWidth="1"/>
    <col min="5316" max="5316" width="8.140625" style="385" customWidth="1"/>
    <col min="5317" max="5324" width="9.85546875" style="385" customWidth="1"/>
    <col min="5325" max="5564" width="9.140625" style="385"/>
    <col min="5565" max="5565" width="23.42578125" style="385" customWidth="1"/>
    <col min="5566" max="5566" width="6" style="385" customWidth="1"/>
    <col min="5567" max="5571" width="9.85546875" style="385" customWidth="1"/>
    <col min="5572" max="5572" width="8.140625" style="385" customWidth="1"/>
    <col min="5573" max="5580" width="9.85546875" style="385" customWidth="1"/>
    <col min="5581" max="5820" width="9.140625" style="385"/>
    <col min="5821" max="5821" width="23.42578125" style="385" customWidth="1"/>
    <col min="5822" max="5822" width="6" style="385" customWidth="1"/>
    <col min="5823" max="5827" width="9.85546875" style="385" customWidth="1"/>
    <col min="5828" max="5828" width="8.140625" style="385" customWidth="1"/>
    <col min="5829" max="5836" width="9.85546875" style="385" customWidth="1"/>
    <col min="5837" max="6076" width="9.140625" style="385"/>
    <col min="6077" max="6077" width="23.42578125" style="385" customWidth="1"/>
    <col min="6078" max="6078" width="6" style="385" customWidth="1"/>
    <col min="6079" max="6083" width="9.85546875" style="385" customWidth="1"/>
    <col min="6084" max="6084" width="8.140625" style="385" customWidth="1"/>
    <col min="6085" max="6092" width="9.85546875" style="385" customWidth="1"/>
    <col min="6093" max="6332" width="9.140625" style="385"/>
    <col min="6333" max="6333" width="23.42578125" style="385" customWidth="1"/>
    <col min="6334" max="6334" width="6" style="385" customWidth="1"/>
    <col min="6335" max="6339" width="9.85546875" style="385" customWidth="1"/>
    <col min="6340" max="6340" width="8.140625" style="385" customWidth="1"/>
    <col min="6341" max="6348" width="9.85546875" style="385" customWidth="1"/>
    <col min="6349" max="6588" width="9.140625" style="385"/>
    <col min="6589" max="6589" width="23.42578125" style="385" customWidth="1"/>
    <col min="6590" max="6590" width="6" style="385" customWidth="1"/>
    <col min="6591" max="6595" width="9.85546875" style="385" customWidth="1"/>
    <col min="6596" max="6596" width="8.140625" style="385" customWidth="1"/>
    <col min="6597" max="6604" width="9.85546875" style="385" customWidth="1"/>
    <col min="6605" max="6844" width="9.140625" style="385"/>
    <col min="6845" max="6845" width="23.42578125" style="385" customWidth="1"/>
    <col min="6846" max="6846" width="6" style="385" customWidth="1"/>
    <col min="6847" max="6851" width="9.85546875" style="385" customWidth="1"/>
    <col min="6852" max="6852" width="8.140625" style="385" customWidth="1"/>
    <col min="6853" max="6860" width="9.85546875" style="385" customWidth="1"/>
    <col min="6861" max="7100" width="9.140625" style="385"/>
    <col min="7101" max="7101" width="23.42578125" style="385" customWidth="1"/>
    <col min="7102" max="7102" width="6" style="385" customWidth="1"/>
    <col min="7103" max="7107" width="9.85546875" style="385" customWidth="1"/>
    <col min="7108" max="7108" width="8.140625" style="385" customWidth="1"/>
    <col min="7109" max="7116" width="9.85546875" style="385" customWidth="1"/>
    <col min="7117" max="7356" width="9.140625" style="385"/>
    <col min="7357" max="7357" width="23.42578125" style="385" customWidth="1"/>
    <col min="7358" max="7358" width="6" style="385" customWidth="1"/>
    <col min="7359" max="7363" width="9.85546875" style="385" customWidth="1"/>
    <col min="7364" max="7364" width="8.140625" style="385" customWidth="1"/>
    <col min="7365" max="7372" width="9.85546875" style="385" customWidth="1"/>
    <col min="7373" max="7612" width="9.140625" style="385"/>
    <col min="7613" max="7613" width="23.42578125" style="385" customWidth="1"/>
    <col min="7614" max="7614" width="6" style="385" customWidth="1"/>
    <col min="7615" max="7619" width="9.85546875" style="385" customWidth="1"/>
    <col min="7620" max="7620" width="8.140625" style="385" customWidth="1"/>
    <col min="7621" max="7628" width="9.85546875" style="385" customWidth="1"/>
    <col min="7629" max="7868" width="9.140625" style="385"/>
    <col min="7869" max="7869" width="23.42578125" style="385" customWidth="1"/>
    <col min="7870" max="7870" width="6" style="385" customWidth="1"/>
    <col min="7871" max="7875" width="9.85546875" style="385" customWidth="1"/>
    <col min="7876" max="7876" width="8.140625" style="385" customWidth="1"/>
    <col min="7877" max="7884" width="9.85546875" style="385" customWidth="1"/>
    <col min="7885" max="8124" width="9.140625" style="385"/>
    <col min="8125" max="8125" width="23.42578125" style="385" customWidth="1"/>
    <col min="8126" max="8126" width="6" style="385" customWidth="1"/>
    <col min="8127" max="8131" width="9.85546875" style="385" customWidth="1"/>
    <col min="8132" max="8132" width="8.140625" style="385" customWidth="1"/>
    <col min="8133" max="8140" width="9.85546875" style="385" customWidth="1"/>
    <col min="8141" max="8380" width="9.140625" style="385"/>
    <col min="8381" max="8381" width="23.42578125" style="385" customWidth="1"/>
    <col min="8382" max="8382" width="6" style="385" customWidth="1"/>
    <col min="8383" max="8387" width="9.85546875" style="385" customWidth="1"/>
    <col min="8388" max="8388" width="8.140625" style="385" customWidth="1"/>
    <col min="8389" max="8396" width="9.85546875" style="385" customWidth="1"/>
    <col min="8397" max="8636" width="9.140625" style="385"/>
    <col min="8637" max="8637" width="23.42578125" style="385" customWidth="1"/>
    <col min="8638" max="8638" width="6" style="385" customWidth="1"/>
    <col min="8639" max="8643" width="9.85546875" style="385" customWidth="1"/>
    <col min="8644" max="8644" width="8.140625" style="385" customWidth="1"/>
    <col min="8645" max="8652" width="9.85546875" style="385" customWidth="1"/>
    <col min="8653" max="8892" width="9.140625" style="385"/>
    <col min="8893" max="8893" width="23.42578125" style="385" customWidth="1"/>
    <col min="8894" max="8894" width="6" style="385" customWidth="1"/>
    <col min="8895" max="8899" width="9.85546875" style="385" customWidth="1"/>
    <col min="8900" max="8900" width="8.140625" style="385" customWidth="1"/>
    <col min="8901" max="8908" width="9.85546875" style="385" customWidth="1"/>
    <col min="8909" max="9148" width="9.140625" style="385"/>
    <col min="9149" max="9149" width="23.42578125" style="385" customWidth="1"/>
    <col min="9150" max="9150" width="6" style="385" customWidth="1"/>
    <col min="9151" max="9155" width="9.85546875" style="385" customWidth="1"/>
    <col min="9156" max="9156" width="8.140625" style="385" customWidth="1"/>
    <col min="9157" max="9164" width="9.85546875" style="385" customWidth="1"/>
    <col min="9165" max="9404" width="9.140625" style="385"/>
    <col min="9405" max="9405" width="23.42578125" style="385" customWidth="1"/>
    <col min="9406" max="9406" width="6" style="385" customWidth="1"/>
    <col min="9407" max="9411" width="9.85546875" style="385" customWidth="1"/>
    <col min="9412" max="9412" width="8.140625" style="385" customWidth="1"/>
    <col min="9413" max="9420" width="9.85546875" style="385" customWidth="1"/>
    <col min="9421" max="9660" width="9.140625" style="385"/>
    <col min="9661" max="9661" width="23.42578125" style="385" customWidth="1"/>
    <col min="9662" max="9662" width="6" style="385" customWidth="1"/>
    <col min="9663" max="9667" width="9.85546875" style="385" customWidth="1"/>
    <col min="9668" max="9668" width="8.140625" style="385" customWidth="1"/>
    <col min="9669" max="9676" width="9.85546875" style="385" customWidth="1"/>
    <col min="9677" max="9916" width="9.140625" style="385"/>
    <col min="9917" max="9917" width="23.42578125" style="385" customWidth="1"/>
    <col min="9918" max="9918" width="6" style="385" customWidth="1"/>
    <col min="9919" max="9923" width="9.85546875" style="385" customWidth="1"/>
    <col min="9924" max="9924" width="8.140625" style="385" customWidth="1"/>
    <col min="9925" max="9932" width="9.85546875" style="385" customWidth="1"/>
    <col min="9933" max="10172" width="9.140625" style="385"/>
    <col min="10173" max="10173" width="23.42578125" style="385" customWidth="1"/>
    <col min="10174" max="10174" width="6" style="385" customWidth="1"/>
    <col min="10175" max="10179" width="9.85546875" style="385" customWidth="1"/>
    <col min="10180" max="10180" width="8.140625" style="385" customWidth="1"/>
    <col min="10181" max="10188" width="9.85546875" style="385" customWidth="1"/>
    <col min="10189" max="10428" width="9.140625" style="385"/>
    <col min="10429" max="10429" width="23.42578125" style="385" customWidth="1"/>
    <col min="10430" max="10430" width="6" style="385" customWidth="1"/>
    <col min="10431" max="10435" width="9.85546875" style="385" customWidth="1"/>
    <col min="10436" max="10436" width="8.140625" style="385" customWidth="1"/>
    <col min="10437" max="10444" width="9.85546875" style="385" customWidth="1"/>
    <col min="10445" max="10684" width="9.140625" style="385"/>
    <col min="10685" max="10685" width="23.42578125" style="385" customWidth="1"/>
    <col min="10686" max="10686" width="6" style="385" customWidth="1"/>
    <col min="10687" max="10691" width="9.85546875" style="385" customWidth="1"/>
    <col min="10692" max="10692" width="8.140625" style="385" customWidth="1"/>
    <col min="10693" max="10700" width="9.85546875" style="385" customWidth="1"/>
    <col min="10701" max="10940" width="9.140625" style="385"/>
    <col min="10941" max="10941" width="23.42578125" style="385" customWidth="1"/>
    <col min="10942" max="10942" width="6" style="385" customWidth="1"/>
    <col min="10943" max="10947" width="9.85546875" style="385" customWidth="1"/>
    <col min="10948" max="10948" width="8.140625" style="385" customWidth="1"/>
    <col min="10949" max="10956" width="9.85546875" style="385" customWidth="1"/>
    <col min="10957" max="11196" width="9.140625" style="385"/>
    <col min="11197" max="11197" width="23.42578125" style="385" customWidth="1"/>
    <col min="11198" max="11198" width="6" style="385" customWidth="1"/>
    <col min="11199" max="11203" width="9.85546875" style="385" customWidth="1"/>
    <col min="11204" max="11204" width="8.140625" style="385" customWidth="1"/>
    <col min="11205" max="11212" width="9.85546875" style="385" customWidth="1"/>
    <col min="11213" max="11452" width="9.140625" style="385"/>
    <col min="11453" max="11453" width="23.42578125" style="385" customWidth="1"/>
    <col min="11454" max="11454" width="6" style="385" customWidth="1"/>
    <col min="11455" max="11459" width="9.85546875" style="385" customWidth="1"/>
    <col min="11460" max="11460" width="8.140625" style="385" customWidth="1"/>
    <col min="11461" max="11468" width="9.85546875" style="385" customWidth="1"/>
    <col min="11469" max="11708" width="9.140625" style="385"/>
    <col min="11709" max="11709" width="23.42578125" style="385" customWidth="1"/>
    <col min="11710" max="11710" width="6" style="385" customWidth="1"/>
    <col min="11711" max="11715" width="9.85546875" style="385" customWidth="1"/>
    <col min="11716" max="11716" width="8.140625" style="385" customWidth="1"/>
    <col min="11717" max="11724" width="9.85546875" style="385" customWidth="1"/>
    <col min="11725" max="11964" width="9.140625" style="385"/>
    <col min="11965" max="11965" width="23.42578125" style="385" customWidth="1"/>
    <col min="11966" max="11966" width="6" style="385" customWidth="1"/>
    <col min="11967" max="11971" width="9.85546875" style="385" customWidth="1"/>
    <col min="11972" max="11972" width="8.140625" style="385" customWidth="1"/>
    <col min="11973" max="11980" width="9.85546875" style="385" customWidth="1"/>
    <col min="11981" max="12220" width="9.140625" style="385"/>
    <col min="12221" max="12221" width="23.42578125" style="385" customWidth="1"/>
    <col min="12222" max="12222" width="6" style="385" customWidth="1"/>
    <col min="12223" max="12227" width="9.85546875" style="385" customWidth="1"/>
    <col min="12228" max="12228" width="8.140625" style="385" customWidth="1"/>
    <col min="12229" max="12236" width="9.85546875" style="385" customWidth="1"/>
    <col min="12237" max="12476" width="9.140625" style="385"/>
    <col min="12477" max="12477" width="23.42578125" style="385" customWidth="1"/>
    <col min="12478" max="12478" width="6" style="385" customWidth="1"/>
    <col min="12479" max="12483" width="9.85546875" style="385" customWidth="1"/>
    <col min="12484" max="12484" width="8.140625" style="385" customWidth="1"/>
    <col min="12485" max="12492" width="9.85546875" style="385" customWidth="1"/>
    <col min="12493" max="12732" width="9.140625" style="385"/>
    <col min="12733" max="12733" width="23.42578125" style="385" customWidth="1"/>
    <col min="12734" max="12734" width="6" style="385" customWidth="1"/>
    <col min="12735" max="12739" width="9.85546875" style="385" customWidth="1"/>
    <col min="12740" max="12740" width="8.140625" style="385" customWidth="1"/>
    <col min="12741" max="12748" width="9.85546875" style="385" customWidth="1"/>
    <col min="12749" max="12988" width="9.140625" style="385"/>
    <col min="12989" max="12989" width="23.42578125" style="385" customWidth="1"/>
    <col min="12990" max="12990" width="6" style="385" customWidth="1"/>
    <col min="12991" max="12995" width="9.85546875" style="385" customWidth="1"/>
    <col min="12996" max="12996" width="8.140625" style="385" customWidth="1"/>
    <col min="12997" max="13004" width="9.85546875" style="385" customWidth="1"/>
    <col min="13005" max="13244" width="9.140625" style="385"/>
    <col min="13245" max="13245" width="23.42578125" style="385" customWidth="1"/>
    <col min="13246" max="13246" width="6" style="385" customWidth="1"/>
    <col min="13247" max="13251" width="9.85546875" style="385" customWidth="1"/>
    <col min="13252" max="13252" width="8.140625" style="385" customWidth="1"/>
    <col min="13253" max="13260" width="9.85546875" style="385" customWidth="1"/>
    <col min="13261" max="13500" width="9.140625" style="385"/>
    <col min="13501" max="13501" width="23.42578125" style="385" customWidth="1"/>
    <col min="13502" max="13502" width="6" style="385" customWidth="1"/>
    <col min="13503" max="13507" width="9.85546875" style="385" customWidth="1"/>
    <col min="13508" max="13508" width="8.140625" style="385" customWidth="1"/>
    <col min="13509" max="13516" width="9.85546875" style="385" customWidth="1"/>
    <col min="13517" max="13756" width="9.140625" style="385"/>
    <col min="13757" max="13757" width="23.42578125" style="385" customWidth="1"/>
    <col min="13758" max="13758" width="6" style="385" customWidth="1"/>
    <col min="13759" max="13763" width="9.85546875" style="385" customWidth="1"/>
    <col min="13764" max="13764" width="8.140625" style="385" customWidth="1"/>
    <col min="13765" max="13772" width="9.85546875" style="385" customWidth="1"/>
    <col min="13773" max="14012" width="9.140625" style="385"/>
    <col min="14013" max="14013" width="23.42578125" style="385" customWidth="1"/>
    <col min="14014" max="14014" width="6" style="385" customWidth="1"/>
    <col min="14015" max="14019" width="9.85546875" style="385" customWidth="1"/>
    <col min="14020" max="14020" width="8.140625" style="385" customWidth="1"/>
    <col min="14021" max="14028" width="9.85546875" style="385" customWidth="1"/>
    <col min="14029" max="14268" width="9.140625" style="385"/>
    <col min="14269" max="14269" width="23.42578125" style="385" customWidth="1"/>
    <col min="14270" max="14270" width="6" style="385" customWidth="1"/>
    <col min="14271" max="14275" width="9.85546875" style="385" customWidth="1"/>
    <col min="14276" max="14276" width="8.140625" style="385" customWidth="1"/>
    <col min="14277" max="14284" width="9.85546875" style="385" customWidth="1"/>
    <col min="14285" max="14524" width="9.140625" style="385"/>
    <col min="14525" max="14525" width="23.42578125" style="385" customWidth="1"/>
    <col min="14526" max="14526" width="6" style="385" customWidth="1"/>
    <col min="14527" max="14531" width="9.85546875" style="385" customWidth="1"/>
    <col min="14532" max="14532" width="8.140625" style="385" customWidth="1"/>
    <col min="14533" max="14540" width="9.85546875" style="385" customWidth="1"/>
    <col min="14541" max="14780" width="9.140625" style="385"/>
    <col min="14781" max="14781" width="23.42578125" style="385" customWidth="1"/>
    <col min="14782" max="14782" width="6" style="385" customWidth="1"/>
    <col min="14783" max="14787" width="9.85546875" style="385" customWidth="1"/>
    <col min="14788" max="14788" width="8.140625" style="385" customWidth="1"/>
    <col min="14789" max="14796" width="9.85546875" style="385" customWidth="1"/>
    <col min="14797" max="15036" width="9.140625" style="385"/>
    <col min="15037" max="15037" width="23.42578125" style="385" customWidth="1"/>
    <col min="15038" max="15038" width="6" style="385" customWidth="1"/>
    <col min="15039" max="15043" width="9.85546875" style="385" customWidth="1"/>
    <col min="15044" max="15044" width="8.140625" style="385" customWidth="1"/>
    <col min="15045" max="15052" width="9.85546875" style="385" customWidth="1"/>
    <col min="15053" max="15292" width="9.140625" style="385"/>
    <col min="15293" max="15293" width="23.42578125" style="385" customWidth="1"/>
    <col min="15294" max="15294" width="6" style="385" customWidth="1"/>
    <col min="15295" max="15299" width="9.85546875" style="385" customWidth="1"/>
    <col min="15300" max="15300" width="8.140625" style="385" customWidth="1"/>
    <col min="15301" max="15308" width="9.85546875" style="385" customWidth="1"/>
    <col min="15309" max="15548" width="9.140625" style="385"/>
    <col min="15549" max="15549" width="23.42578125" style="385" customWidth="1"/>
    <col min="15550" max="15550" width="6" style="385" customWidth="1"/>
    <col min="15551" max="15555" width="9.85546875" style="385" customWidth="1"/>
    <col min="15556" max="15556" width="8.140625" style="385" customWidth="1"/>
    <col min="15557" max="15564" width="9.85546875" style="385" customWidth="1"/>
    <col min="15565" max="15804" width="9.140625" style="385"/>
    <col min="15805" max="15805" width="23.42578125" style="385" customWidth="1"/>
    <col min="15806" max="15806" width="6" style="385" customWidth="1"/>
    <col min="15807" max="15811" width="9.85546875" style="385" customWidth="1"/>
    <col min="15812" max="15812" width="8.140625" style="385" customWidth="1"/>
    <col min="15813" max="15820" width="9.85546875" style="385" customWidth="1"/>
    <col min="15821" max="16060" width="9.140625" style="385"/>
    <col min="16061" max="16061" width="23.42578125" style="385" customWidth="1"/>
    <col min="16062" max="16062" width="6" style="385" customWidth="1"/>
    <col min="16063" max="16067" width="9.85546875" style="385" customWidth="1"/>
    <col min="16068" max="16068" width="8.140625" style="385" customWidth="1"/>
    <col min="16069" max="16076" width="9.85546875" style="385" customWidth="1"/>
    <col min="16077" max="16384" width="9.140625" style="385"/>
  </cols>
  <sheetData>
    <row r="1" spans="1:22" s="791" customFormat="1" ht="15.75" x14ac:dyDescent="0.25">
      <c r="A1" s="1131" t="s">
        <v>325</v>
      </c>
      <c r="B1" s="1131"/>
      <c r="C1" s="1131"/>
      <c r="D1" s="1131"/>
      <c r="E1" s="1131"/>
      <c r="F1" s="1131"/>
      <c r="G1" s="1131"/>
      <c r="H1" s="1131"/>
      <c r="I1" s="1131"/>
      <c r="J1" s="1131"/>
      <c r="K1" s="1131"/>
      <c r="L1" s="1131"/>
      <c r="M1" s="1131"/>
      <c r="N1" s="1131"/>
      <c r="O1" s="1131"/>
      <c r="P1" s="1131"/>
      <c r="Q1" s="1131"/>
      <c r="R1" s="1131"/>
      <c r="S1" s="1131"/>
      <c r="T1" s="1131"/>
      <c r="U1" s="1131"/>
      <c r="V1" s="1131"/>
    </row>
    <row r="2" spans="1:22" s="870" customFormat="1" ht="12.75" customHeight="1" x14ac:dyDescent="0.25">
      <c r="A2" s="1131" t="s">
        <v>394</v>
      </c>
      <c r="B2" s="1131"/>
      <c r="C2" s="1131"/>
      <c r="D2" s="1131"/>
      <c r="E2" s="1131"/>
      <c r="F2" s="1131"/>
      <c r="G2" s="1131"/>
      <c r="H2" s="1131"/>
      <c r="I2" s="1131"/>
      <c r="J2" s="1131"/>
      <c r="K2" s="1131"/>
      <c r="L2" s="1131"/>
      <c r="M2" s="1131"/>
      <c r="N2" s="1131"/>
      <c r="O2" s="1131"/>
      <c r="P2" s="1131"/>
      <c r="Q2" s="1131"/>
      <c r="R2" s="1131"/>
      <c r="S2" s="1131"/>
      <c r="T2" s="1131"/>
      <c r="U2" s="1131"/>
      <c r="V2" s="1131"/>
    </row>
    <row r="3" spans="1:22" ht="12.75" customHeight="1" x14ac:dyDescent="0.25">
      <c r="A3" s="855"/>
      <c r="B3" s="855"/>
      <c r="C3" s="855"/>
      <c r="D3" s="855"/>
      <c r="E3" s="855"/>
      <c r="F3" s="855"/>
      <c r="G3" s="855"/>
      <c r="H3" s="855"/>
      <c r="I3" s="855"/>
      <c r="J3" s="855"/>
      <c r="K3" s="855"/>
      <c r="L3" s="855"/>
      <c r="M3" s="855"/>
      <c r="N3" s="855"/>
      <c r="O3" s="855"/>
      <c r="P3" s="855"/>
    </row>
    <row r="4" spans="1:22" ht="12.75" customHeight="1" x14ac:dyDescent="0.25">
      <c r="A4" s="855"/>
      <c r="B4" s="855"/>
      <c r="C4" s="855"/>
      <c r="D4" s="855"/>
      <c r="E4" s="855"/>
      <c r="F4" s="855"/>
      <c r="G4" s="855"/>
      <c r="H4" s="855"/>
      <c r="I4" s="855"/>
      <c r="J4" s="855"/>
      <c r="K4" s="855"/>
      <c r="L4" s="855"/>
      <c r="M4" s="855"/>
      <c r="N4" s="855"/>
      <c r="O4" s="855"/>
      <c r="P4" s="855"/>
    </row>
    <row r="5" spans="1:22" s="791" customFormat="1" ht="15" x14ac:dyDescent="0.25">
      <c r="A5" s="704"/>
      <c r="B5" s="1138" t="s">
        <v>79</v>
      </c>
      <c r="C5" s="1138"/>
      <c r="D5" s="1138"/>
      <c r="E5" s="1138" t="s">
        <v>122</v>
      </c>
      <c r="F5" s="1138"/>
      <c r="G5" s="1138"/>
      <c r="H5" s="1138" t="s">
        <v>121</v>
      </c>
      <c r="I5" s="1138"/>
      <c r="J5" s="1138"/>
      <c r="K5" s="1138" t="s">
        <v>120</v>
      </c>
      <c r="L5" s="1138"/>
      <c r="M5" s="1138"/>
      <c r="N5" s="1138" t="s">
        <v>79</v>
      </c>
      <c r="O5" s="1138"/>
      <c r="P5" s="1138"/>
      <c r="Q5" s="1138" t="s">
        <v>78</v>
      </c>
      <c r="R5" s="1138"/>
      <c r="S5" s="1138"/>
      <c r="T5" s="1138" t="s">
        <v>78</v>
      </c>
      <c r="U5" s="1138"/>
      <c r="V5" s="1138"/>
    </row>
    <row r="6" spans="1:22" s="791" customFormat="1" ht="15" x14ac:dyDescent="0.25">
      <c r="A6" s="871" t="s">
        <v>50</v>
      </c>
      <c r="B6" s="1136">
        <v>2014</v>
      </c>
      <c r="C6" s="1136"/>
      <c r="D6" s="1136"/>
      <c r="E6" s="1136">
        <v>2014</v>
      </c>
      <c r="F6" s="1136"/>
      <c r="G6" s="1136"/>
      <c r="H6" s="1136">
        <v>2014</v>
      </c>
      <c r="I6" s="1136"/>
      <c r="J6" s="1136"/>
      <c r="K6" s="1136">
        <v>2014</v>
      </c>
      <c r="L6" s="1136"/>
      <c r="M6" s="1136"/>
      <c r="N6" s="1136">
        <v>2013</v>
      </c>
      <c r="O6" s="1136"/>
      <c r="P6" s="1136"/>
      <c r="Q6" s="1136">
        <v>2014</v>
      </c>
      <c r="R6" s="1136"/>
      <c r="S6" s="1136"/>
      <c r="T6" s="1136">
        <v>2013</v>
      </c>
      <c r="U6" s="1136"/>
      <c r="V6" s="1136"/>
    </row>
    <row r="7" spans="1:22" s="870" customFormat="1" ht="6.75" customHeight="1" x14ac:dyDescent="0.25">
      <c r="A7" s="872"/>
      <c r="B7" s="873"/>
      <c r="C7" s="1137"/>
      <c r="D7" s="1137"/>
      <c r="E7" s="873"/>
      <c r="F7" s="1137"/>
      <c r="G7" s="1137"/>
      <c r="H7" s="873"/>
      <c r="I7" s="1137"/>
      <c r="J7" s="1137"/>
      <c r="K7" s="873"/>
      <c r="L7" s="1137"/>
      <c r="M7" s="1137"/>
      <c r="N7" s="873"/>
      <c r="O7" s="1137"/>
      <c r="P7" s="1137"/>
      <c r="Q7" s="873"/>
      <c r="R7" s="1137"/>
      <c r="S7" s="1137"/>
      <c r="T7" s="873"/>
      <c r="U7" s="1137"/>
      <c r="V7" s="1137"/>
    </row>
    <row r="8" spans="1:22" s="791" customFormat="1" ht="14.25" x14ac:dyDescent="0.2">
      <c r="A8" s="872" t="s">
        <v>111</v>
      </c>
      <c r="B8" s="1135">
        <v>87.8</v>
      </c>
      <c r="C8" s="1135"/>
      <c r="D8" s="1135"/>
      <c r="E8" s="1135">
        <v>91.1</v>
      </c>
      <c r="F8" s="1135"/>
      <c r="G8" s="1135"/>
      <c r="H8" s="1135">
        <v>76.900000000000006</v>
      </c>
      <c r="I8" s="1135"/>
      <c r="J8" s="1135"/>
      <c r="K8" s="1135">
        <v>88.9</v>
      </c>
      <c r="L8" s="1135"/>
      <c r="M8" s="1135"/>
      <c r="N8" s="1135">
        <v>81.099999999999994</v>
      </c>
      <c r="O8" s="1135"/>
      <c r="P8" s="1135"/>
      <c r="Q8" s="1135">
        <v>88.9</v>
      </c>
      <c r="R8" s="1135"/>
      <c r="S8" s="1135"/>
      <c r="T8" s="1135">
        <v>52.1</v>
      </c>
      <c r="U8" s="1135"/>
      <c r="V8" s="1135"/>
    </row>
    <row r="9" spans="1:22" s="791" customFormat="1" ht="14.25" x14ac:dyDescent="0.2">
      <c r="A9" s="872" t="s">
        <v>127</v>
      </c>
      <c r="B9" s="1068">
        <v>9.6</v>
      </c>
      <c r="C9" s="1068"/>
      <c r="D9" s="1068"/>
      <c r="E9" s="1068">
        <v>3.4</v>
      </c>
      <c r="F9" s="1068"/>
      <c r="G9" s="1068"/>
      <c r="H9" s="1068">
        <v>7.5</v>
      </c>
      <c r="I9" s="1068"/>
      <c r="J9" s="1068"/>
      <c r="K9" s="1068">
        <v>15.9</v>
      </c>
      <c r="L9" s="1068"/>
      <c r="M9" s="1068"/>
      <c r="N9" s="1068">
        <v>6.6</v>
      </c>
      <c r="O9" s="1068"/>
      <c r="P9" s="1068"/>
      <c r="Q9" s="1068">
        <v>36.4</v>
      </c>
      <c r="R9" s="1068"/>
      <c r="S9" s="1068"/>
      <c r="T9" s="1068">
        <v>29</v>
      </c>
      <c r="U9" s="1068"/>
      <c r="V9" s="1068"/>
    </row>
    <row r="10" spans="1:22" s="791" customFormat="1" ht="16.5" x14ac:dyDescent="0.2">
      <c r="A10" s="872" t="s">
        <v>391</v>
      </c>
      <c r="B10" s="1068">
        <v>-2.2000000000000002</v>
      </c>
      <c r="C10" s="1068"/>
      <c r="D10" s="1068"/>
      <c r="E10" s="1068">
        <v>-3.3</v>
      </c>
      <c r="F10" s="1068"/>
      <c r="G10" s="1068"/>
      <c r="H10" s="1068">
        <v>16</v>
      </c>
      <c r="I10" s="1068"/>
      <c r="J10" s="1068"/>
      <c r="K10" s="1068">
        <v>-0.8</v>
      </c>
      <c r="L10" s="1068"/>
      <c r="M10" s="1068"/>
      <c r="N10" s="1068">
        <v>-1.2</v>
      </c>
      <c r="O10" s="1068"/>
      <c r="P10" s="1068"/>
      <c r="Q10" s="1068">
        <v>9.6999999999999993</v>
      </c>
      <c r="R10" s="1068"/>
      <c r="S10" s="1068"/>
      <c r="T10" s="1068">
        <v>23.4</v>
      </c>
      <c r="U10" s="1068"/>
      <c r="V10" s="1068"/>
    </row>
    <row r="11" spans="1:22" s="791" customFormat="1" ht="14.25" x14ac:dyDescent="0.2">
      <c r="A11" s="872" t="s">
        <v>0</v>
      </c>
      <c r="B11" s="1068">
        <v>3.2</v>
      </c>
      <c r="C11" s="1068"/>
      <c r="D11" s="1068"/>
      <c r="E11" s="1068">
        <v>4.2</v>
      </c>
      <c r="F11" s="1068"/>
      <c r="G11" s="1068"/>
      <c r="H11" s="1068">
        <v>5.8</v>
      </c>
      <c r="I11" s="1068"/>
      <c r="J11" s="1068"/>
      <c r="K11" s="1068">
        <v>4.7</v>
      </c>
      <c r="L11" s="1068"/>
      <c r="M11" s="1068"/>
      <c r="N11" s="1068">
        <v>15.4</v>
      </c>
      <c r="O11" s="1068"/>
      <c r="P11" s="1068"/>
      <c r="Q11" s="1068">
        <v>17.899999999999999</v>
      </c>
      <c r="R11" s="1068"/>
      <c r="S11" s="1068"/>
      <c r="T11" s="1068">
        <v>41.6</v>
      </c>
      <c r="U11" s="1068"/>
      <c r="V11" s="1068"/>
    </row>
    <row r="12" spans="1:22" s="791" customFormat="1" ht="14.25" x14ac:dyDescent="0.2">
      <c r="A12" s="872" t="s">
        <v>139</v>
      </c>
      <c r="B12" s="1077">
        <v>-0.4</v>
      </c>
      <c r="C12" s="1077"/>
      <c r="D12" s="1077"/>
      <c r="E12" s="1077">
        <v>-0.8</v>
      </c>
      <c r="F12" s="1077"/>
      <c r="G12" s="1077"/>
      <c r="H12" s="1077">
        <v>-0.1</v>
      </c>
      <c r="I12" s="1077"/>
      <c r="J12" s="1077"/>
      <c r="K12" s="1077">
        <v>0</v>
      </c>
      <c r="L12" s="1077"/>
      <c r="M12" s="1077"/>
      <c r="N12" s="1077">
        <v>0.2</v>
      </c>
      <c r="O12" s="1077"/>
      <c r="P12" s="1077"/>
      <c r="Q12" s="1077">
        <v>-1.3</v>
      </c>
      <c r="R12" s="1077"/>
      <c r="S12" s="1077"/>
      <c r="T12" s="1077">
        <v>0.8</v>
      </c>
      <c r="U12" s="1077"/>
      <c r="V12" s="1077"/>
    </row>
    <row r="13" spans="1:22" s="791" customFormat="1" ht="15.75" thickBot="1" x14ac:dyDescent="0.3">
      <c r="A13" s="874" t="s">
        <v>110</v>
      </c>
      <c r="B13" s="1134">
        <v>78.8</v>
      </c>
      <c r="C13" s="1134"/>
      <c r="D13" s="1134"/>
      <c r="E13" s="1134">
        <v>87.8</v>
      </c>
      <c r="F13" s="1134"/>
      <c r="G13" s="1134"/>
      <c r="H13" s="1134">
        <v>91.1</v>
      </c>
      <c r="I13" s="1134"/>
      <c r="J13" s="1134"/>
      <c r="K13" s="1134">
        <v>76.900000000000006</v>
      </c>
      <c r="L13" s="1134"/>
      <c r="M13" s="1134"/>
      <c r="N13" s="1134">
        <v>88.9</v>
      </c>
      <c r="O13" s="1134"/>
      <c r="P13" s="1134"/>
      <c r="Q13" s="1134">
        <v>78.8</v>
      </c>
      <c r="R13" s="1134"/>
      <c r="S13" s="1134"/>
      <c r="T13" s="1134">
        <v>88.9</v>
      </c>
      <c r="U13" s="1134"/>
      <c r="V13" s="1134"/>
    </row>
    <row r="14" spans="1:22" s="875" customFormat="1" ht="4.5" customHeight="1" x14ac:dyDescent="0.25">
      <c r="A14" s="874"/>
      <c r="B14" s="876"/>
      <c r="C14" s="876"/>
      <c r="D14" s="876"/>
      <c r="E14" s="876"/>
      <c r="F14" s="876"/>
      <c r="G14" s="876"/>
      <c r="H14" s="876"/>
      <c r="I14" s="876"/>
      <c r="J14" s="876"/>
      <c r="K14" s="876"/>
      <c r="L14" s="876"/>
      <c r="M14" s="876"/>
      <c r="N14" s="876"/>
      <c r="O14" s="876"/>
      <c r="P14" s="876"/>
      <c r="Q14" s="876"/>
      <c r="R14" s="876"/>
      <c r="S14" s="876"/>
      <c r="T14" s="876"/>
      <c r="U14" s="876"/>
      <c r="V14" s="876"/>
    </row>
    <row r="15" spans="1:22" s="791" customFormat="1" ht="14.25" x14ac:dyDescent="0.2">
      <c r="A15" s="872" t="s">
        <v>26</v>
      </c>
      <c r="B15" s="1068">
        <v>14.2</v>
      </c>
      <c r="C15" s="1068"/>
      <c r="D15" s="1068"/>
      <c r="E15" s="1068">
        <v>15.5</v>
      </c>
      <c r="F15" s="1068"/>
      <c r="G15" s="1068"/>
      <c r="H15" s="1068">
        <v>15.4</v>
      </c>
      <c r="I15" s="1068"/>
      <c r="J15" s="1068"/>
      <c r="K15" s="1068">
        <v>12.6</v>
      </c>
      <c r="L15" s="1068"/>
      <c r="M15" s="1068"/>
      <c r="N15" s="1068">
        <v>15.7</v>
      </c>
      <c r="O15" s="1068"/>
      <c r="P15" s="1068"/>
      <c r="Q15" s="1068">
        <v>57.7</v>
      </c>
      <c r="R15" s="1068"/>
      <c r="S15" s="1068"/>
      <c r="T15" s="1068">
        <v>61.7</v>
      </c>
      <c r="U15" s="1068"/>
      <c r="V15" s="1068"/>
    </row>
    <row r="16" spans="1:22" s="875" customFormat="1" ht="4.5" customHeight="1" x14ac:dyDescent="0.25">
      <c r="A16" s="874"/>
      <c r="B16" s="876"/>
      <c r="C16" s="876"/>
      <c r="D16" s="876"/>
      <c r="E16" s="876"/>
      <c r="F16" s="876"/>
      <c r="G16" s="876"/>
      <c r="H16" s="876"/>
      <c r="I16" s="876"/>
      <c r="J16" s="876"/>
      <c r="K16" s="876"/>
      <c r="L16" s="876"/>
      <c r="M16" s="876"/>
      <c r="N16" s="876"/>
      <c r="O16" s="876"/>
      <c r="P16" s="876"/>
      <c r="Q16" s="876"/>
      <c r="R16" s="876"/>
      <c r="S16" s="876"/>
      <c r="T16" s="876"/>
      <c r="U16" s="876"/>
      <c r="V16" s="876"/>
    </row>
    <row r="17" spans="1:22" s="791" customFormat="1" ht="14.25" x14ac:dyDescent="0.2">
      <c r="A17" s="872" t="s">
        <v>129</v>
      </c>
      <c r="B17" s="1133">
        <v>7.0000000000000007E-2</v>
      </c>
      <c r="C17" s="1133"/>
      <c r="D17" s="1133"/>
      <c r="E17" s="1133">
        <v>5.8000000000000003E-2</v>
      </c>
      <c r="F17" s="1133"/>
      <c r="G17" s="1133"/>
      <c r="H17" s="1133">
        <v>1.4159999999999999</v>
      </c>
      <c r="I17" s="1133"/>
      <c r="J17" s="1133"/>
      <c r="K17" s="1133">
        <v>0.31</v>
      </c>
      <c r="L17" s="1133"/>
      <c r="M17" s="1133"/>
      <c r="N17" s="1133">
        <v>0.90400000000000003</v>
      </c>
      <c r="O17" s="1133"/>
      <c r="P17" s="1133"/>
      <c r="Q17" s="1133">
        <v>0.47799999999999998</v>
      </c>
      <c r="R17" s="1133"/>
      <c r="S17" s="1133"/>
      <c r="T17" s="1133">
        <v>1.0529999999999999</v>
      </c>
      <c r="U17" s="1133"/>
      <c r="V17" s="1133"/>
    </row>
    <row r="18" spans="1:22" s="791" customFormat="1" ht="14.25" x14ac:dyDescent="0.2">
      <c r="A18" s="872"/>
      <c r="B18" s="217"/>
      <c r="C18" s="704"/>
      <c r="D18" s="704"/>
      <c r="E18" s="217"/>
      <c r="F18" s="217"/>
      <c r="G18" s="704"/>
      <c r="H18" s="217"/>
      <c r="I18" s="217"/>
      <c r="J18" s="217"/>
      <c r="K18" s="872"/>
      <c r="L18" s="704"/>
      <c r="M18" s="872"/>
      <c r="N18" s="217"/>
      <c r="O18" s="704"/>
      <c r="P18" s="217"/>
      <c r="Q18" s="217"/>
      <c r="R18" s="217"/>
      <c r="S18" s="704"/>
      <c r="T18" s="217"/>
      <c r="U18" s="217"/>
      <c r="V18" s="704"/>
    </row>
    <row r="19" spans="1:22" s="791" customFormat="1" ht="14.25" x14ac:dyDescent="0.2">
      <c r="A19" s="872"/>
      <c r="B19" s="217"/>
      <c r="C19" s="872"/>
      <c r="D19" s="872"/>
      <c r="E19" s="217"/>
      <c r="F19" s="217"/>
      <c r="G19" s="704"/>
      <c r="H19" s="217"/>
      <c r="I19" s="217"/>
      <c r="J19" s="217"/>
      <c r="K19" s="872"/>
      <c r="L19" s="704"/>
      <c r="M19" s="872"/>
      <c r="N19" s="217"/>
      <c r="O19" s="704"/>
      <c r="P19" s="217"/>
      <c r="Q19" s="217"/>
      <c r="R19" s="217"/>
      <c r="S19" s="704"/>
      <c r="T19" s="217"/>
      <c r="U19" s="217"/>
      <c r="V19" s="704"/>
    </row>
    <row r="20" spans="1:22" s="791" customFormat="1" ht="14.25" x14ac:dyDescent="0.2">
      <c r="A20" s="872"/>
      <c r="B20" s="872"/>
      <c r="C20" s="704"/>
      <c r="D20" s="704"/>
      <c r="E20" s="872"/>
      <c r="F20" s="872"/>
      <c r="G20" s="704"/>
      <c r="H20" s="872"/>
      <c r="I20" s="872"/>
      <c r="J20" s="872"/>
      <c r="K20" s="872"/>
      <c r="L20" s="704"/>
      <c r="M20" s="872"/>
      <c r="N20" s="218"/>
      <c r="O20" s="704"/>
      <c r="P20" s="872"/>
      <c r="Q20" s="872"/>
      <c r="R20" s="872"/>
      <c r="S20" s="704"/>
      <c r="T20" s="872"/>
      <c r="U20" s="872"/>
      <c r="V20" s="704"/>
    </row>
    <row r="21" spans="1:22" s="791" customFormat="1" ht="15" x14ac:dyDescent="0.25">
      <c r="A21" s="704"/>
      <c r="B21" s="1138" t="s">
        <v>79</v>
      </c>
      <c r="C21" s="1138"/>
      <c r="D21" s="1138"/>
      <c r="E21" s="1138" t="s">
        <v>122</v>
      </c>
      <c r="F21" s="1138"/>
      <c r="G21" s="1138"/>
      <c r="H21" s="1138" t="s">
        <v>121</v>
      </c>
      <c r="I21" s="1138"/>
      <c r="J21" s="1138"/>
      <c r="K21" s="1138" t="s">
        <v>120</v>
      </c>
      <c r="L21" s="1138"/>
      <c r="M21" s="1138"/>
      <c r="N21" s="1138" t="s">
        <v>79</v>
      </c>
      <c r="O21" s="1138"/>
      <c r="P21" s="1138"/>
      <c r="Q21" s="1138" t="s">
        <v>78</v>
      </c>
      <c r="R21" s="1138"/>
      <c r="S21" s="1138"/>
      <c r="T21" s="1138" t="s">
        <v>78</v>
      </c>
      <c r="U21" s="1138"/>
      <c r="V21" s="1138"/>
    </row>
    <row r="22" spans="1:22" s="791" customFormat="1" ht="15" x14ac:dyDescent="0.25">
      <c r="A22" s="871" t="s">
        <v>51</v>
      </c>
      <c r="B22" s="1136">
        <v>2014</v>
      </c>
      <c r="C22" s="1136"/>
      <c r="D22" s="1136"/>
      <c r="E22" s="1136">
        <v>2014</v>
      </c>
      <c r="F22" s="1136"/>
      <c r="G22" s="1136"/>
      <c r="H22" s="1136">
        <v>2014</v>
      </c>
      <c r="I22" s="1136"/>
      <c r="J22" s="1136"/>
      <c r="K22" s="1136">
        <v>2014</v>
      </c>
      <c r="L22" s="1136"/>
      <c r="M22" s="1136"/>
      <c r="N22" s="1136">
        <v>2013</v>
      </c>
      <c r="O22" s="1136"/>
      <c r="P22" s="1136"/>
      <c r="Q22" s="1136">
        <v>2014</v>
      </c>
      <c r="R22" s="1136"/>
      <c r="S22" s="1136"/>
      <c r="T22" s="1136">
        <v>2013</v>
      </c>
      <c r="U22" s="1136"/>
      <c r="V22" s="1136"/>
    </row>
    <row r="23" spans="1:22" s="870" customFormat="1" ht="6.75" customHeight="1" x14ac:dyDescent="0.25">
      <c r="A23" s="872"/>
      <c r="B23" s="873"/>
      <c r="C23" s="1137"/>
      <c r="D23" s="1137"/>
      <c r="E23" s="873"/>
      <c r="F23" s="1137"/>
      <c r="G23" s="1137"/>
      <c r="H23" s="873"/>
      <c r="I23" s="1137"/>
      <c r="J23" s="1137"/>
      <c r="K23" s="873"/>
      <c r="L23" s="1137"/>
      <c r="M23" s="1137"/>
      <c r="N23" s="873"/>
      <c r="O23" s="1137"/>
      <c r="P23" s="1137"/>
      <c r="Q23" s="873"/>
      <c r="R23" s="1137"/>
      <c r="S23" s="1137"/>
      <c r="T23" s="873"/>
      <c r="U23" s="1137"/>
      <c r="V23" s="1137"/>
    </row>
    <row r="24" spans="1:22" s="791" customFormat="1" ht="14.25" x14ac:dyDescent="0.2">
      <c r="A24" s="872" t="s">
        <v>111</v>
      </c>
      <c r="B24" s="1135">
        <v>32.4</v>
      </c>
      <c r="C24" s="1135"/>
      <c r="D24" s="1135"/>
      <c r="E24" s="1135">
        <v>20.5</v>
      </c>
      <c r="F24" s="1135"/>
      <c r="G24" s="1135"/>
      <c r="H24" s="1135">
        <v>3.1</v>
      </c>
      <c r="I24" s="1135"/>
      <c r="J24" s="1135"/>
      <c r="K24" s="1135">
        <v>3.8</v>
      </c>
      <c r="L24" s="1135"/>
      <c r="M24" s="1135"/>
      <c r="N24" s="1135">
        <v>3.3</v>
      </c>
      <c r="O24" s="1135"/>
      <c r="P24" s="1135"/>
      <c r="Q24" s="1135">
        <v>3.8</v>
      </c>
      <c r="R24" s="1135"/>
      <c r="S24" s="1135"/>
      <c r="T24" s="1135">
        <v>2.2999999999999998</v>
      </c>
      <c r="U24" s="1135"/>
      <c r="V24" s="1135"/>
    </row>
    <row r="25" spans="1:22" s="791" customFormat="1" ht="14.25" x14ac:dyDescent="0.2">
      <c r="A25" s="872" t="s">
        <v>127</v>
      </c>
      <c r="B25" s="1068">
        <v>13</v>
      </c>
      <c r="C25" s="1068"/>
      <c r="D25" s="1068"/>
      <c r="E25" s="1068">
        <v>2.2999999999999998</v>
      </c>
      <c r="F25" s="1068"/>
      <c r="G25" s="1068"/>
      <c r="H25" s="1068">
        <v>0</v>
      </c>
      <c r="I25" s="1068"/>
      <c r="J25" s="1068"/>
      <c r="K25" s="1068">
        <v>1.2</v>
      </c>
      <c r="L25" s="1068"/>
      <c r="M25" s="1068"/>
      <c r="N25" s="1068">
        <v>0</v>
      </c>
      <c r="O25" s="1068"/>
      <c r="P25" s="1068"/>
      <c r="Q25" s="1068">
        <v>16.5</v>
      </c>
      <c r="R25" s="1068"/>
      <c r="S25" s="1068"/>
      <c r="T25" s="1068">
        <v>18.600000000000001</v>
      </c>
      <c r="U25" s="1068"/>
      <c r="V25" s="1068"/>
    </row>
    <row r="26" spans="1:22" s="791" customFormat="1" ht="16.5" x14ac:dyDescent="0.2">
      <c r="A26" s="872" t="s">
        <v>391</v>
      </c>
      <c r="B26" s="1068">
        <v>-0.4</v>
      </c>
      <c r="C26" s="1068"/>
      <c r="D26" s="1068"/>
      <c r="E26" s="1068">
        <v>-0.5</v>
      </c>
      <c r="F26" s="1068"/>
      <c r="G26" s="1068"/>
      <c r="H26" s="1068">
        <v>0.3</v>
      </c>
      <c r="I26" s="1068"/>
      <c r="J26" s="1068"/>
      <c r="K26" s="1068">
        <v>-0.3</v>
      </c>
      <c r="L26" s="1068"/>
      <c r="M26" s="1068"/>
      <c r="N26" s="1068">
        <v>0</v>
      </c>
      <c r="O26" s="1068"/>
      <c r="P26" s="1068"/>
      <c r="Q26" s="1068">
        <v>-0.9</v>
      </c>
      <c r="R26" s="1068"/>
      <c r="S26" s="1068"/>
      <c r="T26" s="1068">
        <v>1.4</v>
      </c>
      <c r="U26" s="1068"/>
      <c r="V26" s="1068"/>
    </row>
    <row r="27" spans="1:22" s="791" customFormat="1" ht="14.25" x14ac:dyDescent="0.2">
      <c r="A27" s="872" t="s">
        <v>0</v>
      </c>
      <c r="B27" s="1068">
        <v>1.1000000000000001</v>
      </c>
      <c r="C27" s="1068"/>
      <c r="D27" s="1068"/>
      <c r="E27" s="1068">
        <v>14.8</v>
      </c>
      <c r="F27" s="1068"/>
      <c r="G27" s="1068"/>
      <c r="H27" s="1068">
        <v>17.100000000000001</v>
      </c>
      <c r="I27" s="1068"/>
      <c r="J27" s="1068"/>
      <c r="K27" s="1068">
        <v>0.8</v>
      </c>
      <c r="L27" s="1068"/>
      <c r="M27" s="1068"/>
      <c r="N27" s="1068">
        <v>0.5</v>
      </c>
      <c r="O27" s="1068"/>
      <c r="P27" s="1068"/>
      <c r="Q27" s="1068">
        <v>33.799999999999997</v>
      </c>
      <c r="R27" s="1068"/>
      <c r="S27" s="1068"/>
      <c r="T27" s="1068">
        <v>18.600000000000001</v>
      </c>
      <c r="U27" s="1068"/>
      <c r="V27" s="1068"/>
    </row>
    <row r="28" spans="1:22" s="791" customFormat="1" ht="14.25" x14ac:dyDescent="0.2">
      <c r="A28" s="872" t="s">
        <v>139</v>
      </c>
      <c r="B28" s="1077">
        <v>-0.1</v>
      </c>
      <c r="C28" s="1077"/>
      <c r="D28" s="1077"/>
      <c r="E28" s="1077">
        <v>-0.1</v>
      </c>
      <c r="F28" s="1077"/>
      <c r="G28" s="1077"/>
      <c r="H28" s="1077">
        <v>0</v>
      </c>
      <c r="I28" s="1077"/>
      <c r="J28" s="1077"/>
      <c r="K28" s="1077">
        <v>0</v>
      </c>
      <c r="L28" s="1077"/>
      <c r="M28" s="1077"/>
      <c r="N28" s="1077">
        <v>0</v>
      </c>
      <c r="O28" s="1077"/>
      <c r="P28" s="1077"/>
      <c r="Q28" s="1077">
        <v>-0.2</v>
      </c>
      <c r="R28" s="1077"/>
      <c r="S28" s="1077"/>
      <c r="T28" s="1077">
        <v>0.1</v>
      </c>
      <c r="U28" s="1077"/>
      <c r="V28" s="1077"/>
    </row>
    <row r="29" spans="1:22" s="791" customFormat="1" ht="15.75" thickBot="1" x14ac:dyDescent="0.3">
      <c r="A29" s="874" t="s">
        <v>110</v>
      </c>
      <c r="B29" s="1134">
        <v>20</v>
      </c>
      <c r="C29" s="1134"/>
      <c r="D29" s="1134"/>
      <c r="E29" s="1134">
        <v>32.4</v>
      </c>
      <c r="F29" s="1134"/>
      <c r="G29" s="1134"/>
      <c r="H29" s="1134">
        <v>20.5</v>
      </c>
      <c r="I29" s="1134"/>
      <c r="J29" s="1134"/>
      <c r="K29" s="1134">
        <v>3.1</v>
      </c>
      <c r="L29" s="1134"/>
      <c r="M29" s="1134"/>
      <c r="N29" s="1134">
        <v>3.8</v>
      </c>
      <c r="O29" s="1134"/>
      <c r="P29" s="1134"/>
      <c r="Q29" s="1134">
        <v>20</v>
      </c>
      <c r="R29" s="1134"/>
      <c r="S29" s="1134"/>
      <c r="T29" s="1134">
        <v>3.8</v>
      </c>
      <c r="U29" s="1134"/>
      <c r="V29" s="1134"/>
    </row>
    <row r="30" spans="1:22" s="875" customFormat="1" ht="4.5" customHeight="1" x14ac:dyDescent="0.25">
      <c r="A30" s="874"/>
      <c r="B30" s="876"/>
      <c r="C30" s="876"/>
      <c r="D30" s="876"/>
      <c r="E30" s="876"/>
      <c r="F30" s="876"/>
      <c r="G30" s="876"/>
      <c r="H30" s="876"/>
      <c r="I30" s="876"/>
      <c r="J30" s="876"/>
      <c r="K30" s="876"/>
      <c r="L30" s="876"/>
      <c r="M30" s="876"/>
      <c r="N30" s="876"/>
      <c r="O30" s="876"/>
      <c r="P30" s="876"/>
      <c r="Q30" s="876"/>
      <c r="R30" s="876"/>
      <c r="S30" s="876"/>
      <c r="T30" s="876"/>
      <c r="U30" s="876"/>
      <c r="V30" s="876"/>
    </row>
    <row r="31" spans="1:22" s="791" customFormat="1" ht="14.25" x14ac:dyDescent="0.2">
      <c r="A31" s="872" t="s">
        <v>26</v>
      </c>
      <c r="B31" s="1068">
        <v>13.1</v>
      </c>
      <c r="C31" s="1068"/>
      <c r="D31" s="1068"/>
      <c r="E31" s="1068">
        <v>14.3</v>
      </c>
      <c r="F31" s="1068"/>
      <c r="G31" s="1068"/>
      <c r="H31" s="1068">
        <v>13.6</v>
      </c>
      <c r="I31" s="1068"/>
      <c r="J31" s="1068"/>
      <c r="K31" s="1068">
        <v>11.6</v>
      </c>
      <c r="L31" s="1068"/>
      <c r="M31" s="1068"/>
      <c r="N31" s="1068">
        <v>10.6</v>
      </c>
      <c r="O31" s="1068"/>
      <c r="P31" s="1068"/>
      <c r="Q31" s="1068">
        <v>52.6</v>
      </c>
      <c r="R31" s="1068"/>
      <c r="S31" s="1068"/>
      <c r="T31" s="1068">
        <v>44.7</v>
      </c>
      <c r="U31" s="1068"/>
      <c r="V31" s="1068"/>
    </row>
    <row r="32" spans="1:22" s="875" customFormat="1" ht="4.5" customHeight="1" x14ac:dyDescent="0.25">
      <c r="A32" s="874"/>
      <c r="B32" s="876"/>
      <c r="C32" s="876"/>
      <c r="D32" s="876"/>
      <c r="E32" s="876"/>
      <c r="F32" s="876"/>
      <c r="G32" s="876"/>
      <c r="H32" s="876"/>
      <c r="I32" s="876"/>
      <c r="J32" s="876"/>
      <c r="K32" s="876"/>
      <c r="L32" s="876"/>
      <c r="M32" s="876"/>
      <c r="N32" s="876"/>
      <c r="O32" s="876"/>
      <c r="P32" s="876"/>
      <c r="Q32" s="876"/>
      <c r="R32" s="876"/>
      <c r="S32" s="876"/>
      <c r="T32" s="876"/>
      <c r="U32" s="876"/>
      <c r="V32" s="876"/>
    </row>
    <row r="33" spans="1:22" s="791" customFormat="1" ht="14.25" x14ac:dyDescent="0.2">
      <c r="A33" s="872" t="s">
        <v>129</v>
      </c>
      <c r="B33" s="1133">
        <v>5.2999999999999999E-2</v>
      </c>
      <c r="C33" s="1133"/>
      <c r="D33" s="1133"/>
      <c r="E33" s="1133">
        <v>1</v>
      </c>
      <c r="F33" s="1133"/>
      <c r="G33" s="1133"/>
      <c r="H33" s="1133">
        <v>1.2789999999999999</v>
      </c>
      <c r="I33" s="1133"/>
      <c r="J33" s="1133"/>
      <c r="K33" s="1133">
        <v>4.2999999999999997E-2</v>
      </c>
      <c r="L33" s="1133"/>
      <c r="M33" s="1133"/>
      <c r="N33" s="1133">
        <v>4.7E-2</v>
      </c>
      <c r="O33" s="1133"/>
      <c r="P33" s="1133"/>
      <c r="Q33" s="1133">
        <v>0.625</v>
      </c>
      <c r="R33" s="1133"/>
      <c r="S33" s="1133"/>
      <c r="T33" s="1133">
        <v>0.44700000000000001</v>
      </c>
      <c r="U33" s="1133"/>
      <c r="V33" s="1133"/>
    </row>
    <row r="34" spans="1:22" s="791" customFormat="1" x14ac:dyDescent="0.2">
      <c r="A34" s="879"/>
      <c r="K34" s="880"/>
    </row>
    <row r="35" spans="1:22" s="791" customFormat="1" x14ac:dyDescent="0.2">
      <c r="A35" s="879"/>
      <c r="K35" s="880"/>
    </row>
    <row r="36" spans="1:22" s="791" customFormat="1" ht="13.5" x14ac:dyDescent="0.2">
      <c r="A36" s="881"/>
    </row>
    <row r="37" spans="1:22" s="791" customFormat="1" ht="15" x14ac:dyDescent="0.25">
      <c r="A37" s="704"/>
      <c r="B37" s="1138" t="s">
        <v>79</v>
      </c>
      <c r="C37" s="1138"/>
      <c r="D37" s="1138"/>
      <c r="E37" s="1138" t="s">
        <v>122</v>
      </c>
      <c r="F37" s="1138"/>
      <c r="G37" s="1138"/>
      <c r="H37" s="1138" t="s">
        <v>121</v>
      </c>
      <c r="I37" s="1138"/>
      <c r="J37" s="1138"/>
      <c r="K37" s="1138" t="s">
        <v>120</v>
      </c>
      <c r="L37" s="1138"/>
      <c r="M37" s="1138"/>
      <c r="N37" s="1138" t="s">
        <v>79</v>
      </c>
      <c r="O37" s="1138"/>
      <c r="P37" s="1138"/>
      <c r="Q37" s="1138" t="s">
        <v>78</v>
      </c>
      <c r="R37" s="1138"/>
      <c r="S37" s="1138"/>
      <c r="T37" s="1138" t="s">
        <v>78</v>
      </c>
      <c r="U37" s="1138"/>
      <c r="V37" s="1138"/>
    </row>
    <row r="38" spans="1:22" s="791" customFormat="1" ht="15" x14ac:dyDescent="0.25">
      <c r="A38" s="871" t="s">
        <v>403</v>
      </c>
      <c r="B38" s="1136">
        <v>2014</v>
      </c>
      <c r="C38" s="1136"/>
      <c r="D38" s="1136"/>
      <c r="E38" s="1136">
        <v>2014</v>
      </c>
      <c r="F38" s="1136"/>
      <c r="G38" s="1136"/>
      <c r="H38" s="1136">
        <v>2014</v>
      </c>
      <c r="I38" s="1136"/>
      <c r="J38" s="1136"/>
      <c r="K38" s="1136">
        <v>2014</v>
      </c>
      <c r="L38" s="1136"/>
      <c r="M38" s="1136"/>
      <c r="N38" s="1136">
        <v>2013</v>
      </c>
      <c r="O38" s="1136"/>
      <c r="P38" s="1136"/>
      <c r="Q38" s="1136">
        <v>2014</v>
      </c>
      <c r="R38" s="1136"/>
      <c r="S38" s="1136"/>
      <c r="T38" s="1136">
        <v>2013</v>
      </c>
      <c r="U38" s="1136"/>
      <c r="V38" s="1136"/>
    </row>
    <row r="39" spans="1:22" s="870" customFormat="1" ht="6.75" customHeight="1" x14ac:dyDescent="0.25">
      <c r="A39" s="872"/>
      <c r="B39" s="873"/>
      <c r="C39" s="1137"/>
      <c r="D39" s="1137"/>
      <c r="E39" s="873"/>
      <c r="F39" s="1137"/>
      <c r="G39" s="1137"/>
      <c r="H39" s="873"/>
      <c r="I39" s="1137"/>
      <c r="J39" s="1137"/>
      <c r="K39" s="873"/>
      <c r="L39" s="1137"/>
      <c r="M39" s="1137"/>
      <c r="N39" s="873"/>
      <c r="O39" s="1137"/>
      <c r="P39" s="1137"/>
      <c r="Q39" s="873"/>
      <c r="R39" s="1137"/>
      <c r="S39" s="1137"/>
      <c r="T39" s="873"/>
      <c r="U39" s="1137"/>
      <c r="V39" s="1137"/>
    </row>
    <row r="40" spans="1:22" s="791" customFormat="1" ht="14.25" x14ac:dyDescent="0.2">
      <c r="A40" s="872" t="s">
        <v>111</v>
      </c>
      <c r="B40" s="1145">
        <v>223.4</v>
      </c>
      <c r="C40" s="1146"/>
      <c r="D40" s="1146"/>
      <c r="E40" s="1145">
        <v>226.7</v>
      </c>
      <c r="F40" s="1146"/>
      <c r="G40" s="1146"/>
      <c r="H40" s="1145">
        <v>224.7</v>
      </c>
      <c r="I40" s="1146"/>
      <c r="J40" s="1146"/>
      <c r="K40" s="1145">
        <v>225</v>
      </c>
      <c r="L40" s="1146"/>
      <c r="M40" s="1146"/>
      <c r="N40" s="1145">
        <v>224.2</v>
      </c>
      <c r="O40" s="1146"/>
      <c r="P40" s="1146"/>
      <c r="Q40" s="1145">
        <v>225</v>
      </c>
      <c r="R40" s="1146"/>
      <c r="S40" s="1146"/>
      <c r="T40" s="1145">
        <v>224.2</v>
      </c>
      <c r="U40" s="1146"/>
      <c r="V40" s="1146"/>
    </row>
    <row r="41" spans="1:22" s="791" customFormat="1" ht="14.25" x14ac:dyDescent="0.2">
      <c r="A41" s="872" t="s">
        <v>127</v>
      </c>
      <c r="B41" s="1143">
        <v>26.8</v>
      </c>
      <c r="C41" s="1144"/>
      <c r="D41" s="1144"/>
      <c r="E41" s="1143">
        <v>36.799999999999997</v>
      </c>
      <c r="F41" s="1144"/>
      <c r="G41" s="1144"/>
      <c r="H41" s="1143">
        <v>23.1</v>
      </c>
      <c r="I41" s="1144"/>
      <c r="J41" s="1144"/>
      <c r="K41" s="1143">
        <v>24.8</v>
      </c>
      <c r="L41" s="1144"/>
      <c r="M41" s="1144"/>
      <c r="N41" s="1143">
        <v>19</v>
      </c>
      <c r="O41" s="1144"/>
      <c r="P41" s="1144"/>
      <c r="Q41" s="1143">
        <v>111.5</v>
      </c>
      <c r="R41" s="1144"/>
      <c r="S41" s="1144"/>
      <c r="T41" s="1143">
        <v>19</v>
      </c>
      <c r="U41" s="1144"/>
      <c r="V41" s="1144"/>
    </row>
    <row r="42" spans="1:22" s="791" customFormat="1" ht="16.5" x14ac:dyDescent="0.2">
      <c r="A42" s="872" t="s">
        <v>391</v>
      </c>
      <c r="B42" s="1143">
        <v>-13.5</v>
      </c>
      <c r="C42" s="1144"/>
      <c r="D42" s="1144"/>
      <c r="E42" s="1143">
        <v>-0.7</v>
      </c>
      <c r="F42" s="1144"/>
      <c r="G42" s="1144"/>
      <c r="H42" s="1143">
        <v>-6.5</v>
      </c>
      <c r="I42" s="1144"/>
      <c r="J42" s="1144"/>
      <c r="K42" s="1143">
        <v>2.7</v>
      </c>
      <c r="L42" s="1144"/>
      <c r="M42" s="1144"/>
      <c r="N42" s="1143">
        <v>-9.1</v>
      </c>
      <c r="O42" s="1144"/>
      <c r="P42" s="1144"/>
      <c r="Q42" s="1143">
        <v>-18</v>
      </c>
      <c r="R42" s="1144"/>
      <c r="S42" s="1144"/>
      <c r="T42" s="1143">
        <v>-9.1</v>
      </c>
      <c r="U42" s="1144"/>
      <c r="V42" s="1144"/>
    </row>
    <row r="43" spans="1:22" s="791" customFormat="1" ht="14.25" x14ac:dyDescent="0.2">
      <c r="A43" s="872" t="s">
        <v>0</v>
      </c>
      <c r="B43" s="1143">
        <v>29.8</v>
      </c>
      <c r="C43" s="1144"/>
      <c r="D43" s="1144"/>
      <c r="E43" s="1143">
        <v>38.6</v>
      </c>
      <c r="F43" s="1144"/>
      <c r="G43" s="1144"/>
      <c r="H43" s="1143">
        <v>30.1</v>
      </c>
      <c r="I43" s="1144"/>
      <c r="J43" s="1144"/>
      <c r="K43" s="1143">
        <v>22</v>
      </c>
      <c r="L43" s="1144"/>
      <c r="M43" s="1144"/>
      <c r="N43" s="1143">
        <v>28.1</v>
      </c>
      <c r="O43" s="1144"/>
      <c r="P43" s="1144"/>
      <c r="Q43" s="1143">
        <v>120.5</v>
      </c>
      <c r="R43" s="1144"/>
      <c r="S43" s="1144"/>
      <c r="T43" s="1143">
        <v>28.1</v>
      </c>
      <c r="U43" s="1144"/>
      <c r="V43" s="1144"/>
    </row>
    <row r="44" spans="1:22" s="791" customFormat="1" ht="14.25" x14ac:dyDescent="0.2">
      <c r="A44" s="872" t="s">
        <v>139</v>
      </c>
      <c r="B44" s="1140">
        <v>-3.3</v>
      </c>
      <c r="C44" s="1141"/>
      <c r="D44" s="1141"/>
      <c r="E44" s="1140">
        <v>-4.4000000000000004</v>
      </c>
      <c r="F44" s="1141"/>
      <c r="G44" s="1141"/>
      <c r="H44" s="1140">
        <v>1.5</v>
      </c>
      <c r="I44" s="1141"/>
      <c r="J44" s="1141"/>
      <c r="K44" s="1140">
        <v>-0.2</v>
      </c>
      <c r="L44" s="1141"/>
      <c r="M44" s="1141"/>
      <c r="N44" s="1140">
        <v>0.8</v>
      </c>
      <c r="O44" s="1141"/>
      <c r="P44" s="1141"/>
      <c r="Q44" s="1140">
        <v>-6.4</v>
      </c>
      <c r="R44" s="1141"/>
      <c r="S44" s="1141"/>
      <c r="T44" s="1140">
        <v>0.8</v>
      </c>
      <c r="U44" s="1141"/>
      <c r="V44" s="1141"/>
    </row>
    <row r="45" spans="1:22" s="791" customFormat="1" ht="15.75" thickBot="1" x14ac:dyDescent="0.3">
      <c r="A45" s="874" t="s">
        <v>110</v>
      </c>
      <c r="B45" s="1142">
        <v>209.6</v>
      </c>
      <c r="C45" s="1134"/>
      <c r="D45" s="1134"/>
      <c r="E45" s="1142">
        <v>223.4</v>
      </c>
      <c r="F45" s="1134"/>
      <c r="G45" s="1134"/>
      <c r="H45" s="1142">
        <v>226.7</v>
      </c>
      <c r="I45" s="1134"/>
      <c r="J45" s="1134"/>
      <c r="K45" s="1142">
        <v>224.7</v>
      </c>
      <c r="L45" s="1134"/>
      <c r="M45" s="1134"/>
      <c r="N45" s="1142">
        <v>225</v>
      </c>
      <c r="O45" s="1134"/>
      <c r="P45" s="1134"/>
      <c r="Q45" s="1142">
        <v>209.6</v>
      </c>
      <c r="R45" s="1142"/>
      <c r="S45" s="1142"/>
      <c r="T45" s="1142">
        <v>225</v>
      </c>
      <c r="U45" s="1134"/>
      <c r="V45" s="1134"/>
    </row>
    <row r="46" spans="1:22" s="875" customFormat="1" ht="4.5" customHeight="1" x14ac:dyDescent="0.25">
      <c r="A46" s="874"/>
      <c r="B46" s="876"/>
      <c r="C46" s="876"/>
      <c r="D46" s="876"/>
      <c r="E46" s="876"/>
      <c r="F46" s="876"/>
      <c r="G46" s="876"/>
      <c r="H46" s="876"/>
      <c r="I46" s="876"/>
      <c r="J46" s="876"/>
      <c r="K46" s="876"/>
      <c r="L46" s="876"/>
      <c r="M46" s="876"/>
      <c r="N46" s="876"/>
      <c r="O46" s="876"/>
      <c r="P46" s="876"/>
      <c r="Q46" s="876"/>
      <c r="R46" s="876"/>
      <c r="S46" s="876"/>
      <c r="T46" s="876"/>
      <c r="U46" s="876"/>
      <c r="V46" s="876"/>
    </row>
    <row r="47" spans="1:22" s="791" customFormat="1" ht="15" customHeight="1" x14ac:dyDescent="0.2">
      <c r="A47" s="872" t="s">
        <v>26</v>
      </c>
      <c r="B47" s="1068">
        <v>54.3</v>
      </c>
      <c r="C47" s="1068"/>
      <c r="D47" s="1068"/>
      <c r="E47" s="1068">
        <v>55.3</v>
      </c>
      <c r="F47" s="1068"/>
      <c r="G47" s="1068"/>
      <c r="H47" s="1068">
        <v>51.2</v>
      </c>
      <c r="I47" s="1068"/>
      <c r="J47" s="1068"/>
      <c r="K47" s="1068">
        <v>53.3</v>
      </c>
      <c r="L47" s="1068"/>
      <c r="M47" s="1068"/>
      <c r="N47" s="1068">
        <v>39.799999999999997</v>
      </c>
      <c r="O47" s="1068"/>
      <c r="P47" s="1068"/>
      <c r="Q47" s="1068">
        <v>214.1</v>
      </c>
      <c r="R47" s="1068"/>
      <c r="S47" s="1068"/>
      <c r="T47" s="1068">
        <v>39.799999999999997</v>
      </c>
      <c r="U47" s="1068"/>
      <c r="V47" s="1068"/>
    </row>
    <row r="48" spans="1:22" s="875" customFormat="1" ht="4.5" customHeight="1" x14ac:dyDescent="0.25">
      <c r="A48" s="874"/>
      <c r="B48" s="876"/>
      <c r="C48" s="876"/>
      <c r="D48" s="876"/>
      <c r="E48" s="876"/>
      <c r="F48" s="876"/>
      <c r="G48" s="876"/>
      <c r="H48" s="876"/>
      <c r="I48" s="876"/>
      <c r="J48" s="876"/>
      <c r="K48" s="876"/>
      <c r="L48" s="876"/>
      <c r="M48" s="876"/>
      <c r="N48" s="876"/>
      <c r="O48" s="876"/>
      <c r="P48" s="876"/>
      <c r="Q48" s="876"/>
      <c r="R48" s="876"/>
      <c r="S48" s="876"/>
      <c r="T48" s="876"/>
      <c r="U48" s="876"/>
      <c r="V48" s="876"/>
    </row>
    <row r="49" spans="1:22" s="791" customFormat="1" ht="14.25" x14ac:dyDescent="0.2">
      <c r="A49" s="872" t="s">
        <v>129</v>
      </c>
      <c r="B49" s="1133">
        <v>0.3</v>
      </c>
      <c r="C49" s="1133"/>
      <c r="D49" s="1133"/>
      <c r="E49" s="1133">
        <v>0.68500000000000005</v>
      </c>
      <c r="F49" s="1133"/>
      <c r="G49" s="1133"/>
      <c r="H49" s="1133">
        <v>0.46100000000000002</v>
      </c>
      <c r="I49" s="1133"/>
      <c r="J49" s="1133"/>
      <c r="K49" s="1133">
        <v>0.46300000000000002</v>
      </c>
      <c r="L49" s="1133"/>
      <c r="M49" s="1133"/>
      <c r="N49" s="1133">
        <v>0.47699999999999998</v>
      </c>
      <c r="O49" s="1133"/>
      <c r="P49" s="1133"/>
      <c r="Q49" s="1133">
        <v>0.47899999999999998</v>
      </c>
      <c r="R49" s="1133"/>
      <c r="S49" s="1133"/>
      <c r="T49" s="1133">
        <v>0.47699999999999998</v>
      </c>
      <c r="U49" s="1133"/>
      <c r="V49" s="1133"/>
    </row>
    <row r="50" spans="1:22" s="791" customFormat="1" ht="14.25" x14ac:dyDescent="0.2">
      <c r="A50" s="872"/>
      <c r="B50" s="782"/>
      <c r="C50" s="782"/>
      <c r="D50" s="782"/>
      <c r="E50" s="782"/>
      <c r="F50" s="782"/>
      <c r="G50" s="782"/>
      <c r="H50" s="782"/>
      <c r="I50" s="782"/>
      <c r="J50" s="782"/>
      <c r="K50" s="782"/>
      <c r="L50" s="782"/>
      <c r="M50" s="782"/>
      <c r="N50" s="782"/>
      <c r="O50" s="782"/>
      <c r="P50" s="782"/>
      <c r="Q50" s="1012"/>
      <c r="R50" s="1012"/>
      <c r="S50" s="1012"/>
      <c r="T50" s="782"/>
      <c r="U50" s="782"/>
      <c r="V50" s="782"/>
    </row>
    <row r="51" spans="1:22" s="791" customFormat="1" ht="14.25" x14ac:dyDescent="0.2">
      <c r="A51" s="872"/>
      <c r="B51" s="782"/>
      <c r="C51" s="782"/>
      <c r="D51" s="782"/>
      <c r="E51" s="782"/>
      <c r="F51" s="782"/>
      <c r="G51" s="782"/>
      <c r="H51" s="782"/>
      <c r="I51" s="782"/>
      <c r="J51" s="782"/>
      <c r="K51" s="782"/>
      <c r="L51" s="782"/>
      <c r="M51" s="782"/>
      <c r="N51" s="782"/>
      <c r="O51" s="782"/>
      <c r="P51" s="782"/>
      <c r="Q51" s="1012"/>
      <c r="R51" s="1012"/>
      <c r="S51" s="1012"/>
      <c r="T51" s="782"/>
      <c r="U51" s="782"/>
      <c r="V51" s="782"/>
    </row>
    <row r="52" spans="1:22" s="791" customFormat="1" ht="16.5" x14ac:dyDescent="0.2">
      <c r="A52" s="878" t="s">
        <v>393</v>
      </c>
    </row>
    <row r="53" spans="1:22" ht="12.75" customHeight="1" x14ac:dyDescent="0.2">
      <c r="A53" s="579"/>
      <c r="B53" s="579"/>
      <c r="C53" s="579"/>
      <c r="D53" s="786"/>
      <c r="E53" s="786"/>
      <c r="F53" s="787"/>
      <c r="G53" s="786"/>
      <c r="I53" s="579"/>
      <c r="J53" s="579"/>
      <c r="K53" s="788"/>
      <c r="L53" s="788"/>
      <c r="M53" s="788"/>
      <c r="N53" s="788"/>
    </row>
  </sheetData>
  <mergeCells count="233">
    <mergeCell ref="B5:D5"/>
    <mergeCell ref="H5:J5"/>
    <mergeCell ref="K5:M5"/>
    <mergeCell ref="N5:P5"/>
    <mergeCell ref="T5:V5"/>
    <mergeCell ref="A1:V1"/>
    <mergeCell ref="A2:V2"/>
    <mergeCell ref="E5:G5"/>
    <mergeCell ref="T6:V6"/>
    <mergeCell ref="Q5:S5"/>
    <mergeCell ref="Q6:S6"/>
    <mergeCell ref="C7:D7"/>
    <mergeCell ref="F7:G7"/>
    <mergeCell ref="I7:J7"/>
    <mergeCell ref="L7:M7"/>
    <mergeCell ref="O7:P7"/>
    <mergeCell ref="U7:V7"/>
    <mergeCell ref="B6:D6"/>
    <mergeCell ref="E6:G6"/>
    <mergeCell ref="H6:J6"/>
    <mergeCell ref="K6:M6"/>
    <mergeCell ref="N6:P6"/>
    <mergeCell ref="R7:S7"/>
    <mergeCell ref="T8:V8"/>
    <mergeCell ref="B9:D9"/>
    <mergeCell ref="E9:G9"/>
    <mergeCell ref="H9:J9"/>
    <mergeCell ref="K9:M9"/>
    <mergeCell ref="N9:P9"/>
    <mergeCell ref="T9:V9"/>
    <mergeCell ref="B8:D8"/>
    <mergeCell ref="E8:G8"/>
    <mergeCell ref="H8:J8"/>
    <mergeCell ref="K8:M8"/>
    <mergeCell ref="N8:P8"/>
    <mergeCell ref="Q8:S8"/>
    <mergeCell ref="Q9:S9"/>
    <mergeCell ref="T10:V10"/>
    <mergeCell ref="B11:D11"/>
    <mergeCell ref="E11:G11"/>
    <mergeCell ref="H11:J11"/>
    <mergeCell ref="K11:M11"/>
    <mergeCell ref="N11:P11"/>
    <mergeCell ref="T11:V11"/>
    <mergeCell ref="B10:D10"/>
    <mergeCell ref="E10:G10"/>
    <mergeCell ref="H10:J10"/>
    <mergeCell ref="K10:M10"/>
    <mergeCell ref="N10:P10"/>
    <mergeCell ref="Q10:S10"/>
    <mergeCell ref="Q11:S11"/>
    <mergeCell ref="T12:V12"/>
    <mergeCell ref="B13:D13"/>
    <mergeCell ref="E13:G13"/>
    <mergeCell ref="H13:J13"/>
    <mergeCell ref="K13:M13"/>
    <mergeCell ref="N13:P13"/>
    <mergeCell ref="T13:V13"/>
    <mergeCell ref="B12:D12"/>
    <mergeCell ref="E12:G12"/>
    <mergeCell ref="H12:J12"/>
    <mergeCell ref="K12:M12"/>
    <mergeCell ref="N12:P12"/>
    <mergeCell ref="Q12:S12"/>
    <mergeCell ref="Q13:S13"/>
    <mergeCell ref="T15:V15"/>
    <mergeCell ref="B17:D17"/>
    <mergeCell ref="E17:G17"/>
    <mergeCell ref="H17:J17"/>
    <mergeCell ref="K17:M17"/>
    <mergeCell ref="N17:P17"/>
    <mergeCell ref="T17:V17"/>
    <mergeCell ref="B15:D15"/>
    <mergeCell ref="E15:G15"/>
    <mergeCell ref="H15:J15"/>
    <mergeCell ref="K15:M15"/>
    <mergeCell ref="N15:P15"/>
    <mergeCell ref="Q15:S15"/>
    <mergeCell ref="Q17:S17"/>
    <mergeCell ref="T21:V21"/>
    <mergeCell ref="B22:D22"/>
    <mergeCell ref="E22:G22"/>
    <mergeCell ref="H22:J22"/>
    <mergeCell ref="K22:M22"/>
    <mergeCell ref="N22:P22"/>
    <mergeCell ref="T22:V22"/>
    <mergeCell ref="B21:D21"/>
    <mergeCell ref="E21:G21"/>
    <mergeCell ref="H21:J21"/>
    <mergeCell ref="K21:M21"/>
    <mergeCell ref="N21:P21"/>
    <mergeCell ref="Q21:S21"/>
    <mergeCell ref="Q22:S22"/>
    <mergeCell ref="U23:V23"/>
    <mergeCell ref="B24:D24"/>
    <mergeCell ref="E24:G24"/>
    <mergeCell ref="H24:J24"/>
    <mergeCell ref="K24:M24"/>
    <mergeCell ref="N24:P24"/>
    <mergeCell ref="T24:V24"/>
    <mergeCell ref="C23:D23"/>
    <mergeCell ref="F23:G23"/>
    <mergeCell ref="I23:J23"/>
    <mergeCell ref="L23:M23"/>
    <mergeCell ref="O23:P23"/>
    <mergeCell ref="R23:S23"/>
    <mergeCell ref="Q24:S24"/>
    <mergeCell ref="T25:V25"/>
    <mergeCell ref="B26:D26"/>
    <mergeCell ref="E26:G26"/>
    <mergeCell ref="H26:J26"/>
    <mergeCell ref="K26:M26"/>
    <mergeCell ref="N26:P26"/>
    <mergeCell ref="T26:V26"/>
    <mergeCell ref="B25:D25"/>
    <mergeCell ref="E25:G25"/>
    <mergeCell ref="H25:J25"/>
    <mergeCell ref="K25:M25"/>
    <mergeCell ref="N25:P25"/>
    <mergeCell ref="Q25:S25"/>
    <mergeCell ref="Q26:S26"/>
    <mergeCell ref="T27:V27"/>
    <mergeCell ref="B28:D28"/>
    <mergeCell ref="E28:G28"/>
    <mergeCell ref="H28:J28"/>
    <mergeCell ref="K28:M28"/>
    <mergeCell ref="N28:P28"/>
    <mergeCell ref="T28:V28"/>
    <mergeCell ref="B27:D27"/>
    <mergeCell ref="E27:G27"/>
    <mergeCell ref="H27:J27"/>
    <mergeCell ref="K27:M27"/>
    <mergeCell ref="N27:P27"/>
    <mergeCell ref="Q27:S27"/>
    <mergeCell ref="Q28:S28"/>
    <mergeCell ref="T29:V29"/>
    <mergeCell ref="B31:D31"/>
    <mergeCell ref="E31:G31"/>
    <mergeCell ref="H31:J31"/>
    <mergeCell ref="K31:M31"/>
    <mergeCell ref="N31:P31"/>
    <mergeCell ref="T31:V31"/>
    <mergeCell ref="B29:D29"/>
    <mergeCell ref="E29:G29"/>
    <mergeCell ref="H29:J29"/>
    <mergeCell ref="K29:M29"/>
    <mergeCell ref="N29:P29"/>
    <mergeCell ref="Q29:S29"/>
    <mergeCell ref="Q31:S31"/>
    <mergeCell ref="T33:V33"/>
    <mergeCell ref="B37:D37"/>
    <mergeCell ref="E37:G37"/>
    <mergeCell ref="H37:J37"/>
    <mergeCell ref="K37:M37"/>
    <mergeCell ref="N37:P37"/>
    <mergeCell ref="T37:V37"/>
    <mergeCell ref="B33:D33"/>
    <mergeCell ref="E33:G33"/>
    <mergeCell ref="H33:J33"/>
    <mergeCell ref="K33:M33"/>
    <mergeCell ref="N33:P33"/>
    <mergeCell ref="Q33:S33"/>
    <mergeCell ref="Q37:S37"/>
    <mergeCell ref="T38:V38"/>
    <mergeCell ref="C39:D39"/>
    <mergeCell ref="F39:G39"/>
    <mergeCell ref="I39:J39"/>
    <mergeCell ref="L39:M39"/>
    <mergeCell ref="O39:P39"/>
    <mergeCell ref="U39:V39"/>
    <mergeCell ref="B38:D38"/>
    <mergeCell ref="E38:G38"/>
    <mergeCell ref="H38:J38"/>
    <mergeCell ref="K38:M38"/>
    <mergeCell ref="N38:P38"/>
    <mergeCell ref="Q38:S38"/>
    <mergeCell ref="R39:S39"/>
    <mergeCell ref="T40:V40"/>
    <mergeCell ref="B41:D41"/>
    <mergeCell ref="E41:G41"/>
    <mergeCell ref="H41:J41"/>
    <mergeCell ref="K41:M41"/>
    <mergeCell ref="N41:P41"/>
    <mergeCell ref="T41:V41"/>
    <mergeCell ref="B40:D40"/>
    <mergeCell ref="E40:G40"/>
    <mergeCell ref="H40:J40"/>
    <mergeCell ref="K40:M40"/>
    <mergeCell ref="N40:P40"/>
    <mergeCell ref="Q40:S40"/>
    <mergeCell ref="Q41:S41"/>
    <mergeCell ref="T42:V42"/>
    <mergeCell ref="B43:D43"/>
    <mergeCell ref="E43:G43"/>
    <mergeCell ref="H43:J43"/>
    <mergeCell ref="K43:M43"/>
    <mergeCell ref="N43:P43"/>
    <mergeCell ref="T43:V43"/>
    <mergeCell ref="B42:D42"/>
    <mergeCell ref="E42:G42"/>
    <mergeCell ref="H42:J42"/>
    <mergeCell ref="K42:M42"/>
    <mergeCell ref="N42:P42"/>
    <mergeCell ref="Q42:S42"/>
    <mergeCell ref="Q43:S43"/>
    <mergeCell ref="T44:V44"/>
    <mergeCell ref="B45:D45"/>
    <mergeCell ref="E45:G45"/>
    <mergeCell ref="H45:J45"/>
    <mergeCell ref="K45:M45"/>
    <mergeCell ref="N45:P45"/>
    <mergeCell ref="T45:V45"/>
    <mergeCell ref="B44:D44"/>
    <mergeCell ref="E44:G44"/>
    <mergeCell ref="H44:J44"/>
    <mergeCell ref="K44:M44"/>
    <mergeCell ref="N44:P44"/>
    <mergeCell ref="Q44:S44"/>
    <mergeCell ref="Q45:S45"/>
    <mergeCell ref="T47:V47"/>
    <mergeCell ref="B49:D49"/>
    <mergeCell ref="E49:G49"/>
    <mergeCell ref="H49:J49"/>
    <mergeCell ref="K49:M49"/>
    <mergeCell ref="N49:P49"/>
    <mergeCell ref="T49:V49"/>
    <mergeCell ref="B47:D47"/>
    <mergeCell ref="E47:G47"/>
    <mergeCell ref="H47:J47"/>
    <mergeCell ref="K47:M47"/>
    <mergeCell ref="N47:P47"/>
    <mergeCell ref="Q47:S47"/>
    <mergeCell ref="Q49:S49"/>
  </mergeCells>
  <pageMargins left="0.63" right="0.55000000000000004" top="0.61" bottom="0.77" header="0.5" footer="0.33"/>
  <pageSetup scale="65" orientation="landscape" horizontalDpi="1200" verticalDpi="1200" r:id="rId1"/>
  <headerFooter alignWithMargins="0">
    <oddHeader>&amp;R&amp;G</oddHeader>
    <oddFooter>&amp;C&amp;11PAGE 18</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5"/>
  <sheetViews>
    <sheetView zoomScale="90" zoomScaleNormal="90" zoomScaleSheetLayoutView="90" workbookViewId="0">
      <selection activeCell="A78" sqref="A78"/>
    </sheetView>
  </sheetViews>
  <sheetFormatPr defaultRowHeight="12.75" x14ac:dyDescent="0.2"/>
  <cols>
    <col min="1" max="1" width="40.42578125" style="10" customWidth="1"/>
    <col min="2" max="2" width="7" style="581" customWidth="1"/>
    <col min="3" max="4" width="4.140625" style="581" customWidth="1"/>
    <col min="5" max="5" width="2.85546875" style="442" customWidth="1"/>
    <col min="6" max="6" width="7" style="581" customWidth="1"/>
    <col min="7" max="8" width="4.140625" style="581" customWidth="1"/>
    <col min="9" max="9" width="2.85546875" style="442" customWidth="1"/>
    <col min="10" max="10" width="7" style="581" customWidth="1"/>
    <col min="11" max="12" width="4.140625" style="581" customWidth="1"/>
    <col min="13" max="13" width="2.85546875" style="442" customWidth="1"/>
    <col min="14" max="14" width="7" style="581" customWidth="1"/>
    <col min="15" max="16" width="4.140625" style="581" customWidth="1"/>
    <col min="17" max="17" width="2.85546875" style="442" customWidth="1"/>
    <col min="18" max="18" width="7" style="581" customWidth="1"/>
    <col min="19" max="20" width="4.140625" style="581" customWidth="1"/>
    <col min="21" max="21" width="2.85546875" style="442" customWidth="1"/>
    <col min="22" max="22" width="7" style="581" customWidth="1"/>
    <col min="23" max="24" width="4.140625" style="581" customWidth="1"/>
    <col min="25" max="25" width="2.85546875" style="442" customWidth="1"/>
    <col min="26" max="26" width="7" style="581" customWidth="1"/>
    <col min="27" max="28" width="4.140625" style="581" customWidth="1"/>
    <col min="29" max="29" width="2.85546875" style="442" customWidth="1"/>
    <col min="30" max="30" width="7" style="581" customWidth="1"/>
    <col min="31" max="32" width="4.140625" style="581" customWidth="1"/>
    <col min="33" max="33" width="2.85546875" style="442" customWidth="1"/>
    <col min="34" max="34" width="7" style="581" customWidth="1"/>
    <col min="35" max="36" width="4.140625" style="581" customWidth="1"/>
    <col min="37" max="16384" width="9.140625" style="581"/>
  </cols>
  <sheetData>
    <row r="1" spans="1:36" ht="15.75" x14ac:dyDescent="0.25">
      <c r="A1" s="1057" t="s">
        <v>325</v>
      </c>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row>
    <row r="2" spans="1:36" ht="15.75" x14ac:dyDescent="0.25">
      <c r="A2" s="1057" t="s">
        <v>215</v>
      </c>
      <c r="B2" s="1057"/>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c r="AJ2" s="1057"/>
    </row>
    <row r="3" spans="1:36" s="10" customFormat="1" ht="12.75" customHeight="1" x14ac:dyDescent="0.25">
      <c r="B3" s="585"/>
      <c r="C3" s="585"/>
      <c r="D3" s="585"/>
      <c r="E3" s="441"/>
      <c r="F3" s="585"/>
      <c r="G3" s="585"/>
      <c r="H3" s="585"/>
      <c r="I3" s="441"/>
      <c r="J3" s="585"/>
      <c r="K3" s="585"/>
      <c r="L3" s="585"/>
      <c r="M3" s="441"/>
      <c r="N3" s="585"/>
      <c r="O3" s="585"/>
      <c r="P3" s="585"/>
      <c r="Q3" s="441"/>
      <c r="R3" s="585"/>
      <c r="S3" s="585"/>
      <c r="T3" s="585"/>
      <c r="U3" s="441"/>
      <c r="V3" s="585"/>
      <c r="W3" s="585"/>
      <c r="X3" s="585"/>
      <c r="Y3" s="441"/>
      <c r="Z3" s="585"/>
      <c r="AA3" s="585"/>
      <c r="AB3" s="585"/>
      <c r="AC3" s="441"/>
      <c r="AD3" s="585"/>
      <c r="AE3" s="585"/>
      <c r="AF3" s="585"/>
      <c r="AG3" s="441"/>
      <c r="AH3" s="585"/>
      <c r="AI3" s="585"/>
      <c r="AJ3" s="585"/>
    </row>
    <row r="4" spans="1:36" x14ac:dyDescent="0.2">
      <c r="A4" s="342" t="s">
        <v>557</v>
      </c>
      <c r="B4" s="443"/>
      <c r="C4" s="443"/>
      <c r="D4" s="443"/>
      <c r="E4" s="444"/>
      <c r="F4" s="443"/>
      <c r="G4" s="443"/>
      <c r="H4" s="443"/>
      <c r="I4" s="444"/>
      <c r="J4" s="443"/>
      <c r="K4" s="443"/>
      <c r="L4" s="443"/>
      <c r="M4" s="444"/>
      <c r="N4" s="443"/>
      <c r="O4" s="443"/>
      <c r="P4" s="443"/>
      <c r="Q4" s="444"/>
      <c r="R4" s="443"/>
      <c r="S4" s="443"/>
      <c r="T4" s="443"/>
      <c r="U4" s="444"/>
      <c r="V4" s="443"/>
      <c r="W4" s="443"/>
      <c r="X4" s="443"/>
      <c r="Y4" s="444"/>
      <c r="Z4" s="443"/>
      <c r="AA4" s="443"/>
      <c r="AB4" s="443"/>
      <c r="AC4" s="444"/>
      <c r="AD4" s="443"/>
      <c r="AE4" s="443"/>
      <c r="AF4" s="443"/>
      <c r="AG4" s="444"/>
      <c r="AH4" s="443"/>
      <c r="AI4" s="443"/>
      <c r="AJ4" s="443"/>
    </row>
    <row r="5" spans="1:36" s="10" customFormat="1" ht="21" customHeight="1" x14ac:dyDescent="0.2">
      <c r="A5" s="343" t="s">
        <v>211</v>
      </c>
      <c r="B5" s="1147" t="s">
        <v>402</v>
      </c>
      <c r="C5" s="1147"/>
      <c r="D5" s="1147"/>
      <c r="E5" s="445"/>
      <c r="F5" s="1147">
        <v>2007</v>
      </c>
      <c r="G5" s="1147"/>
      <c r="H5" s="1147"/>
      <c r="I5" s="445"/>
      <c r="J5" s="1147">
        <v>2008</v>
      </c>
      <c r="K5" s="1147"/>
      <c r="L5" s="1147"/>
      <c r="M5" s="445"/>
      <c r="N5" s="1147">
        <v>2009</v>
      </c>
      <c r="O5" s="1147"/>
      <c r="P5" s="1147"/>
      <c r="Q5" s="445"/>
      <c r="R5" s="1147">
        <v>2010</v>
      </c>
      <c r="S5" s="1147"/>
      <c r="T5" s="1147"/>
      <c r="U5" s="445"/>
      <c r="V5" s="1147">
        <v>2011</v>
      </c>
      <c r="W5" s="1147"/>
      <c r="X5" s="1147"/>
      <c r="Y5" s="445"/>
      <c r="Z5" s="1147">
        <v>2012</v>
      </c>
      <c r="AA5" s="1147"/>
      <c r="AB5" s="1147"/>
      <c r="AC5" s="445"/>
      <c r="AD5" s="1147">
        <v>2013</v>
      </c>
      <c r="AE5" s="1147"/>
      <c r="AF5" s="1147"/>
      <c r="AG5" s="445"/>
      <c r="AH5" s="1147">
        <v>2014</v>
      </c>
      <c r="AI5" s="1147"/>
      <c r="AJ5" s="1147"/>
    </row>
    <row r="6" spans="1:36" s="15" customFormat="1" ht="24" customHeight="1" x14ac:dyDescent="0.2">
      <c r="A6" s="464" t="s">
        <v>213</v>
      </c>
      <c r="B6" s="1148"/>
      <c r="C6" s="1148"/>
      <c r="D6" s="1148"/>
      <c r="E6" s="1037"/>
      <c r="F6" s="1148"/>
      <c r="G6" s="1148"/>
      <c r="H6" s="1148"/>
      <c r="I6" s="1037"/>
      <c r="J6" s="1148"/>
      <c r="K6" s="1148"/>
      <c r="L6" s="1148"/>
      <c r="M6" s="1037"/>
      <c r="N6" s="1148"/>
      <c r="O6" s="1148"/>
      <c r="P6" s="1148"/>
      <c r="Q6" s="1037"/>
      <c r="R6" s="1148"/>
      <c r="S6" s="1148"/>
      <c r="T6" s="1148"/>
      <c r="U6" s="1037"/>
      <c r="V6" s="1148"/>
      <c r="W6" s="1148"/>
      <c r="X6" s="1148"/>
      <c r="Y6" s="1037"/>
      <c r="Z6" s="1148"/>
      <c r="AA6" s="1148"/>
      <c r="AB6" s="1148"/>
      <c r="AC6" s="1037"/>
      <c r="AD6" s="1148"/>
      <c r="AE6" s="1148"/>
      <c r="AF6" s="1148"/>
      <c r="AG6" s="1037"/>
      <c r="AH6" s="1148"/>
      <c r="AI6" s="1148"/>
      <c r="AJ6" s="1148"/>
    </row>
    <row r="7" spans="1:36" s="15" customFormat="1" ht="12.75" customHeight="1" x14ac:dyDescent="0.2">
      <c r="A7" s="464" t="s">
        <v>212</v>
      </c>
      <c r="B7" s="1149">
        <v>39.1</v>
      </c>
      <c r="C7" s="1149"/>
      <c r="D7" s="1149"/>
      <c r="E7" s="1035"/>
      <c r="F7" s="1149">
        <v>154.80000000000001</v>
      </c>
      <c r="G7" s="1149"/>
      <c r="H7" s="1149"/>
      <c r="I7" s="1035"/>
      <c r="J7" s="1149">
        <v>444.6</v>
      </c>
      <c r="K7" s="1149"/>
      <c r="L7" s="1149"/>
      <c r="M7" s="1035"/>
      <c r="N7" s="1149">
        <v>163.30000000000001</v>
      </c>
      <c r="O7" s="1149"/>
      <c r="P7" s="1149"/>
      <c r="Q7" s="1035"/>
      <c r="R7" s="1149">
        <v>297.39999999999998</v>
      </c>
      <c r="S7" s="1149"/>
      <c r="T7" s="1149"/>
      <c r="U7" s="1035"/>
      <c r="V7" s="1149">
        <v>397</v>
      </c>
      <c r="W7" s="1149"/>
      <c r="X7" s="1149"/>
      <c r="Y7" s="1035"/>
      <c r="Z7" s="1149">
        <v>250.3</v>
      </c>
      <c r="AA7" s="1149"/>
      <c r="AB7" s="1149"/>
      <c r="AC7" s="1035"/>
      <c r="AD7" s="1149">
        <v>176.9</v>
      </c>
      <c r="AE7" s="1149"/>
      <c r="AF7" s="1149"/>
      <c r="AG7" s="1035"/>
      <c r="AH7" s="1149">
        <v>0</v>
      </c>
      <c r="AI7" s="1149"/>
      <c r="AJ7" s="1149"/>
    </row>
    <row r="8" spans="1:36" s="15" customFormat="1" ht="12.75" customHeight="1" x14ac:dyDescent="0.2">
      <c r="A8" s="464" t="s">
        <v>195</v>
      </c>
      <c r="B8" s="1149">
        <v>34.700000000000003</v>
      </c>
      <c r="C8" s="1149"/>
      <c r="D8" s="1149"/>
      <c r="E8" s="1035"/>
      <c r="F8" s="1149">
        <v>131.19999999999999</v>
      </c>
      <c r="G8" s="1149"/>
      <c r="H8" s="1149"/>
      <c r="I8" s="1035"/>
      <c r="J8" s="1149">
        <v>417.4</v>
      </c>
      <c r="K8" s="1149"/>
      <c r="L8" s="1149"/>
      <c r="M8" s="1035"/>
      <c r="N8" s="1149">
        <v>107.8</v>
      </c>
      <c r="O8" s="1149"/>
      <c r="P8" s="1149"/>
      <c r="Q8" s="1035"/>
      <c r="R8" s="1149">
        <v>209.4</v>
      </c>
      <c r="S8" s="1149"/>
      <c r="T8" s="1149"/>
      <c r="U8" s="1035"/>
      <c r="V8" s="1149">
        <v>371.9</v>
      </c>
      <c r="W8" s="1149"/>
      <c r="X8" s="1149"/>
      <c r="Y8" s="1035"/>
      <c r="Z8" s="1149">
        <v>290.89999999999998</v>
      </c>
      <c r="AA8" s="1149"/>
      <c r="AB8" s="1149"/>
      <c r="AC8" s="1035"/>
      <c r="AD8" s="1149">
        <v>0</v>
      </c>
      <c r="AE8" s="1149"/>
      <c r="AF8" s="1149"/>
      <c r="AG8" s="1035"/>
      <c r="AH8" s="1149">
        <v>0</v>
      </c>
      <c r="AI8" s="1149"/>
      <c r="AJ8" s="1149"/>
    </row>
    <row r="9" spans="1:36" s="15" customFormat="1" ht="12.75" customHeight="1" x14ac:dyDescent="0.2">
      <c r="A9" s="464" t="s">
        <v>196</v>
      </c>
      <c r="B9" s="1149">
        <v>32</v>
      </c>
      <c r="C9" s="1149"/>
      <c r="D9" s="1149"/>
      <c r="E9" s="1035"/>
      <c r="F9" s="1149">
        <v>103.5</v>
      </c>
      <c r="G9" s="1149"/>
      <c r="H9" s="1149"/>
      <c r="I9" s="1035"/>
      <c r="J9" s="1149">
        <v>377.5</v>
      </c>
      <c r="K9" s="1149"/>
      <c r="L9" s="1149"/>
      <c r="M9" s="1035"/>
      <c r="N9" s="1149">
        <v>73.099999999999994</v>
      </c>
      <c r="O9" s="1149"/>
      <c r="P9" s="1149"/>
      <c r="Q9" s="1035"/>
      <c r="R9" s="1149">
        <v>204.2</v>
      </c>
      <c r="S9" s="1149"/>
      <c r="T9" s="1149"/>
      <c r="U9" s="1035"/>
      <c r="V9" s="1149">
        <v>362.3</v>
      </c>
      <c r="W9" s="1149"/>
      <c r="X9" s="1149"/>
      <c r="Y9" s="1035"/>
      <c r="Z9" s="1149">
        <v>0</v>
      </c>
      <c r="AA9" s="1149"/>
      <c r="AB9" s="1149"/>
      <c r="AC9" s="1035"/>
      <c r="AD9" s="1149">
        <v>0</v>
      </c>
      <c r="AE9" s="1149"/>
      <c r="AF9" s="1149"/>
      <c r="AG9" s="1035"/>
      <c r="AH9" s="1149">
        <v>0</v>
      </c>
      <c r="AI9" s="1149"/>
      <c r="AJ9" s="1149"/>
    </row>
    <row r="10" spans="1:36" s="15" customFormat="1" ht="12.75" customHeight="1" x14ac:dyDescent="0.2">
      <c r="A10" s="464" t="s">
        <v>271</v>
      </c>
      <c r="B10" s="1149">
        <v>27.6</v>
      </c>
      <c r="C10" s="1149"/>
      <c r="D10" s="1149"/>
      <c r="E10" s="1035"/>
      <c r="F10" s="1149">
        <v>94.8</v>
      </c>
      <c r="G10" s="1149"/>
      <c r="H10" s="1149"/>
      <c r="I10" s="1035"/>
      <c r="J10" s="1149">
        <v>345.1</v>
      </c>
      <c r="K10" s="1149"/>
      <c r="L10" s="1149"/>
      <c r="M10" s="1035"/>
      <c r="N10" s="1149">
        <v>66</v>
      </c>
      <c r="O10" s="1149"/>
      <c r="P10" s="1149"/>
      <c r="Q10" s="1035"/>
      <c r="R10" s="1149">
        <v>204.4</v>
      </c>
      <c r="S10" s="1149"/>
      <c r="T10" s="1149"/>
      <c r="U10" s="1035"/>
      <c r="V10" s="1149">
        <v>0</v>
      </c>
      <c r="W10" s="1149"/>
      <c r="X10" s="1149"/>
      <c r="Y10" s="1035"/>
      <c r="Z10" s="1149">
        <v>0</v>
      </c>
      <c r="AA10" s="1149"/>
      <c r="AB10" s="1149"/>
      <c r="AC10" s="1035"/>
      <c r="AD10" s="1149">
        <v>0</v>
      </c>
      <c r="AE10" s="1149"/>
      <c r="AF10" s="1149"/>
      <c r="AG10" s="1035"/>
      <c r="AH10" s="1149">
        <v>0</v>
      </c>
      <c r="AI10" s="1149"/>
      <c r="AJ10" s="1149"/>
    </row>
    <row r="11" spans="1:36" s="15" customFormat="1" ht="12.75" customHeight="1" x14ac:dyDescent="0.2">
      <c r="A11" s="464" t="s">
        <v>309</v>
      </c>
      <c r="B11" s="1150">
        <v>27.2</v>
      </c>
      <c r="C11" s="1150"/>
      <c r="D11" s="1150"/>
      <c r="E11" s="1035"/>
      <c r="F11" s="1150">
        <v>83.5</v>
      </c>
      <c r="G11" s="1150"/>
      <c r="H11" s="1150"/>
      <c r="I11" s="1035"/>
      <c r="J11" s="1150">
        <v>340.8</v>
      </c>
      <c r="K11" s="1150"/>
      <c r="L11" s="1150"/>
      <c r="M11" s="1035"/>
      <c r="N11" s="1150">
        <v>64.7</v>
      </c>
      <c r="O11" s="1150"/>
      <c r="P11" s="1150"/>
      <c r="Q11" s="1035"/>
      <c r="R11" s="1150">
        <v>0</v>
      </c>
      <c r="S11" s="1150"/>
      <c r="T11" s="1150"/>
      <c r="U11" s="1035"/>
      <c r="V11" s="1150">
        <v>0</v>
      </c>
      <c r="W11" s="1150"/>
      <c r="X11" s="1150"/>
      <c r="Y11" s="1035"/>
      <c r="Z11" s="1150">
        <v>0</v>
      </c>
      <c r="AA11" s="1150"/>
      <c r="AB11" s="1150"/>
      <c r="AC11" s="1035"/>
      <c r="AD11" s="1150">
        <v>0</v>
      </c>
      <c r="AE11" s="1150"/>
      <c r="AF11" s="1150"/>
      <c r="AG11" s="1035"/>
      <c r="AH11" s="1150">
        <v>0</v>
      </c>
      <c r="AI11" s="1150"/>
      <c r="AJ11" s="1150"/>
    </row>
    <row r="12" spans="1:36" s="15" customFormat="1" ht="12.75" customHeight="1" x14ac:dyDescent="0.2">
      <c r="A12" s="464" t="s">
        <v>347</v>
      </c>
      <c r="B12" s="1150">
        <v>24.4</v>
      </c>
      <c r="C12" s="1150"/>
      <c r="D12" s="1150"/>
      <c r="E12" s="1035"/>
      <c r="F12" s="1150">
        <v>81</v>
      </c>
      <c r="G12" s="1150"/>
      <c r="H12" s="1150"/>
      <c r="I12" s="1035"/>
      <c r="J12" s="1150">
        <v>346.9</v>
      </c>
      <c r="K12" s="1150"/>
      <c r="L12" s="1150"/>
      <c r="M12" s="1035"/>
      <c r="N12" s="1150">
        <v>0</v>
      </c>
      <c r="O12" s="1150"/>
      <c r="P12" s="1150"/>
      <c r="Q12" s="1035"/>
      <c r="R12" s="1150">
        <v>0</v>
      </c>
      <c r="S12" s="1150"/>
      <c r="T12" s="1150"/>
      <c r="U12" s="1035"/>
      <c r="V12" s="1150">
        <v>0</v>
      </c>
      <c r="W12" s="1150"/>
      <c r="X12" s="1150"/>
      <c r="Y12" s="1035"/>
      <c r="Z12" s="1150">
        <v>0</v>
      </c>
      <c r="AA12" s="1150"/>
      <c r="AB12" s="1150"/>
      <c r="AC12" s="1035"/>
      <c r="AD12" s="1150">
        <v>0</v>
      </c>
      <c r="AE12" s="1150"/>
      <c r="AF12" s="1150"/>
      <c r="AG12" s="1035"/>
      <c r="AH12" s="1150">
        <v>0</v>
      </c>
      <c r="AI12" s="1150"/>
      <c r="AJ12" s="1150"/>
    </row>
    <row r="13" spans="1:36" s="15" customFormat="1" ht="12.75" customHeight="1" x14ac:dyDescent="0.2">
      <c r="A13" s="464" t="s">
        <v>353</v>
      </c>
      <c r="B13" s="1150">
        <v>24</v>
      </c>
      <c r="C13" s="1150"/>
      <c r="D13" s="1150"/>
      <c r="E13" s="1035"/>
      <c r="F13" s="1150">
        <v>81.7</v>
      </c>
      <c r="G13" s="1150"/>
      <c r="H13" s="1150"/>
      <c r="I13" s="1035"/>
      <c r="J13" s="1150">
        <v>0</v>
      </c>
      <c r="K13" s="1150"/>
      <c r="L13" s="1150"/>
      <c r="M13" s="1035"/>
      <c r="N13" s="1150">
        <v>0</v>
      </c>
      <c r="O13" s="1150"/>
      <c r="P13" s="1150"/>
      <c r="Q13" s="1035"/>
      <c r="R13" s="1150">
        <v>0</v>
      </c>
      <c r="S13" s="1150"/>
      <c r="T13" s="1150"/>
      <c r="U13" s="1035"/>
      <c r="V13" s="1150">
        <v>0</v>
      </c>
      <c r="W13" s="1150"/>
      <c r="X13" s="1150"/>
      <c r="Y13" s="1035"/>
      <c r="Z13" s="1150">
        <v>0</v>
      </c>
      <c r="AA13" s="1150"/>
      <c r="AB13" s="1150"/>
      <c r="AC13" s="1035"/>
      <c r="AD13" s="1150">
        <v>0</v>
      </c>
      <c r="AE13" s="1150"/>
      <c r="AF13" s="1150"/>
      <c r="AG13" s="1035"/>
      <c r="AH13" s="1150">
        <v>0</v>
      </c>
      <c r="AI13" s="1150"/>
      <c r="AJ13" s="1150"/>
    </row>
    <row r="14" spans="1:36" s="15" customFormat="1" ht="12.75" customHeight="1" x14ac:dyDescent="0.2">
      <c r="A14" s="464" t="s">
        <v>444</v>
      </c>
      <c r="B14" s="1150">
        <v>24.9</v>
      </c>
      <c r="C14" s="1150"/>
      <c r="D14" s="1150"/>
      <c r="E14" s="1035"/>
      <c r="F14" s="1150">
        <v>0</v>
      </c>
      <c r="G14" s="1150"/>
      <c r="H14" s="1150"/>
      <c r="I14" s="1035"/>
      <c r="J14" s="1150">
        <v>0</v>
      </c>
      <c r="K14" s="1150"/>
      <c r="L14" s="1150"/>
      <c r="M14" s="1035"/>
      <c r="N14" s="1150">
        <v>0</v>
      </c>
      <c r="O14" s="1150"/>
      <c r="P14" s="1150"/>
      <c r="Q14" s="1035"/>
      <c r="R14" s="1150">
        <v>0</v>
      </c>
      <c r="S14" s="1150"/>
      <c r="T14" s="1150"/>
      <c r="U14" s="1035"/>
      <c r="V14" s="1150">
        <v>0</v>
      </c>
      <c r="W14" s="1150"/>
      <c r="X14" s="1150"/>
      <c r="Y14" s="1035"/>
      <c r="Z14" s="1150">
        <v>0</v>
      </c>
      <c r="AA14" s="1150"/>
      <c r="AB14" s="1150"/>
      <c r="AC14" s="1035"/>
      <c r="AD14" s="1150">
        <v>0</v>
      </c>
      <c r="AE14" s="1150"/>
      <c r="AF14" s="1150"/>
      <c r="AG14" s="1035"/>
      <c r="AH14" s="1150">
        <v>0</v>
      </c>
      <c r="AI14" s="1150"/>
      <c r="AJ14" s="1150"/>
    </row>
    <row r="15" spans="1:36" s="15" customFormat="1" ht="12.75" customHeight="1" x14ac:dyDescent="0.2">
      <c r="A15" s="464" t="s">
        <v>542</v>
      </c>
      <c r="B15" s="1151">
        <v>25</v>
      </c>
      <c r="C15" s="1151"/>
      <c r="D15" s="1151"/>
      <c r="E15" s="1037"/>
      <c r="F15" s="1151">
        <v>82.3</v>
      </c>
      <c r="G15" s="1151"/>
      <c r="H15" s="1151"/>
      <c r="I15" s="1037"/>
      <c r="J15" s="1151">
        <v>343.6</v>
      </c>
      <c r="K15" s="1151"/>
      <c r="L15" s="1151"/>
      <c r="M15" s="1037"/>
      <c r="N15" s="1151">
        <v>62.6</v>
      </c>
      <c r="O15" s="1151"/>
      <c r="P15" s="1151"/>
      <c r="Q15" s="1037"/>
      <c r="R15" s="1151">
        <v>197.4</v>
      </c>
      <c r="S15" s="1151"/>
      <c r="T15" s="1151"/>
      <c r="U15" s="1037"/>
      <c r="V15" s="1151">
        <v>381.1</v>
      </c>
      <c r="W15" s="1151"/>
      <c r="X15" s="1151"/>
      <c r="Y15" s="1037"/>
      <c r="Z15" s="1151">
        <v>290.10000000000002</v>
      </c>
      <c r="AA15" s="1151"/>
      <c r="AB15" s="1151"/>
      <c r="AC15" s="1037"/>
      <c r="AD15" s="1151">
        <v>155.6</v>
      </c>
      <c r="AE15" s="1151"/>
      <c r="AF15" s="1151"/>
      <c r="AG15" s="1037"/>
      <c r="AH15" s="1151">
        <v>138.1</v>
      </c>
      <c r="AI15" s="1151"/>
      <c r="AJ15" s="1151"/>
    </row>
    <row r="16" spans="1:36" s="15" customFormat="1" ht="6" customHeight="1" x14ac:dyDescent="0.2">
      <c r="A16" s="464"/>
      <c r="B16" s="464"/>
      <c r="C16" s="1037"/>
      <c r="D16" s="1037"/>
      <c r="E16" s="1037"/>
      <c r="F16" s="464"/>
      <c r="G16" s="1037"/>
      <c r="H16" s="1037"/>
      <c r="I16" s="1037"/>
      <c r="J16" s="464"/>
      <c r="K16" s="1037"/>
      <c r="L16" s="1037"/>
      <c r="M16" s="1037"/>
      <c r="N16" s="464"/>
      <c r="O16" s="1037"/>
      <c r="P16" s="1037"/>
      <c r="Q16" s="1037"/>
      <c r="R16" s="464"/>
      <c r="S16" s="1037"/>
      <c r="T16" s="1037"/>
      <c r="U16" s="1037"/>
      <c r="V16" s="464"/>
      <c r="W16" s="1037"/>
      <c r="X16" s="1037"/>
      <c r="Y16" s="1037"/>
      <c r="Z16" s="464"/>
      <c r="AA16" s="1037"/>
      <c r="AB16" s="1037"/>
      <c r="AC16" s="1037"/>
      <c r="AD16" s="464"/>
      <c r="AE16" s="1037"/>
      <c r="AF16" s="1037"/>
      <c r="AG16" s="1037"/>
      <c r="AH16" s="464"/>
      <c r="AI16" s="1037"/>
      <c r="AJ16" s="1037"/>
    </row>
    <row r="17" spans="1:36" s="10" customFormat="1" ht="12.75" customHeight="1" x14ac:dyDescent="0.2">
      <c r="A17" s="464" t="s">
        <v>197</v>
      </c>
      <c r="B17" s="1152">
        <v>-23.3</v>
      </c>
      <c r="C17" s="1152"/>
      <c r="D17" s="1152"/>
      <c r="E17" s="590"/>
      <c r="F17" s="1153">
        <v>-77.3</v>
      </c>
      <c r="G17" s="1153"/>
      <c r="H17" s="1153"/>
      <c r="I17" s="590"/>
      <c r="J17" s="1153">
        <v>-336.2</v>
      </c>
      <c r="K17" s="1153"/>
      <c r="L17" s="1153"/>
      <c r="M17" s="444"/>
      <c r="N17" s="443"/>
      <c r="O17" s="1153">
        <v>-53.8</v>
      </c>
      <c r="P17" s="1153"/>
      <c r="Q17" s="444"/>
      <c r="R17" s="443"/>
      <c r="S17" s="1153">
        <v>-177.9</v>
      </c>
      <c r="T17" s="1153"/>
      <c r="U17" s="590"/>
      <c r="V17" s="443"/>
      <c r="W17" s="1153">
        <v>-229.4</v>
      </c>
      <c r="X17" s="1153"/>
      <c r="Y17" s="590"/>
      <c r="Z17" s="464"/>
      <c r="AA17" s="1152">
        <v>-212</v>
      </c>
      <c r="AB17" s="1152"/>
      <c r="AC17" s="590"/>
      <c r="AD17" s="443"/>
      <c r="AE17" s="1153">
        <v>-80.7</v>
      </c>
      <c r="AF17" s="1153"/>
      <c r="AG17" s="590"/>
      <c r="AH17" s="443"/>
      <c r="AI17" s="1153">
        <v>-17</v>
      </c>
      <c r="AJ17" s="1153"/>
    </row>
    <row r="18" spans="1:36" s="569" customFormat="1" ht="17.25" customHeight="1" thickBot="1" x14ac:dyDescent="0.25">
      <c r="A18" s="381" t="s">
        <v>198</v>
      </c>
      <c r="B18" s="1154">
        <v>1.7</v>
      </c>
      <c r="C18" s="1154"/>
      <c r="D18" s="1154"/>
      <c r="E18" s="610"/>
      <c r="F18" s="1155">
        <v>5</v>
      </c>
      <c r="G18" s="1155"/>
      <c r="H18" s="1155"/>
      <c r="I18" s="610"/>
      <c r="J18" s="1155">
        <v>7.4</v>
      </c>
      <c r="K18" s="1155"/>
      <c r="L18" s="1155"/>
      <c r="M18" s="382"/>
      <c r="N18" s="1155">
        <v>8.8000000000000007</v>
      </c>
      <c r="O18" s="1155"/>
      <c r="P18" s="1155"/>
      <c r="Q18" s="904"/>
      <c r="R18" s="1154">
        <v>19.5</v>
      </c>
      <c r="S18" s="1154"/>
      <c r="T18" s="1155"/>
      <c r="U18" s="591"/>
      <c r="V18" s="1154">
        <v>151.69999999999999</v>
      </c>
      <c r="W18" s="1154"/>
      <c r="X18" s="1154"/>
      <c r="Y18" s="591"/>
      <c r="Z18" s="1154">
        <v>78.099999999999994</v>
      </c>
      <c r="AA18" s="1154"/>
      <c r="AB18" s="1154"/>
      <c r="AC18" s="591"/>
      <c r="AD18" s="1154">
        <v>74.900000000000006</v>
      </c>
      <c r="AE18" s="1154"/>
      <c r="AF18" s="1154"/>
      <c r="AG18" s="591"/>
      <c r="AH18" s="1154">
        <v>121.1</v>
      </c>
      <c r="AI18" s="1154"/>
      <c r="AJ18" s="1154"/>
    </row>
    <row r="19" spans="1:36" ht="6.75" customHeight="1" x14ac:dyDescent="0.2">
      <c r="A19" s="464"/>
      <c r="B19" s="443"/>
      <c r="C19" s="443"/>
      <c r="D19" s="443"/>
      <c r="E19" s="444"/>
      <c r="F19" s="443"/>
      <c r="G19" s="443"/>
      <c r="H19" s="443"/>
      <c r="I19" s="444"/>
      <c r="J19" s="443"/>
      <c r="K19" s="443"/>
      <c r="L19" s="443"/>
      <c r="M19" s="444"/>
      <c r="N19" s="443"/>
      <c r="O19" s="443"/>
      <c r="P19" s="443"/>
      <c r="Q19" s="444"/>
      <c r="R19" s="443"/>
      <c r="S19" s="443"/>
      <c r="T19" s="443"/>
      <c r="U19" s="444"/>
      <c r="V19" s="464"/>
      <c r="W19" s="464"/>
      <c r="X19" s="464"/>
      <c r="Y19" s="444"/>
      <c r="Z19" s="464"/>
      <c r="AA19" s="464"/>
      <c r="AB19" s="464"/>
      <c r="AC19" s="444"/>
      <c r="AD19" s="464"/>
      <c r="AE19" s="464"/>
      <c r="AF19" s="464"/>
      <c r="AG19" s="444"/>
      <c r="AH19" s="464"/>
      <c r="AI19" s="464"/>
      <c r="AJ19" s="464"/>
    </row>
    <row r="20" spans="1:36" ht="13.5" x14ac:dyDescent="0.2">
      <c r="A20" s="464" t="s">
        <v>299</v>
      </c>
      <c r="B20" s="464"/>
      <c r="C20" s="1156">
        <v>8.3000000000000004E-2</v>
      </c>
      <c r="D20" s="1156"/>
      <c r="E20" s="805"/>
      <c r="F20" s="464"/>
      <c r="G20" s="1156">
        <v>0.11799999999999999</v>
      </c>
      <c r="H20" s="1156"/>
      <c r="I20" s="805"/>
      <c r="J20" s="464"/>
      <c r="K20" s="1156">
        <v>0.505</v>
      </c>
      <c r="L20" s="1156"/>
      <c r="M20" s="805"/>
      <c r="N20" s="464"/>
      <c r="O20" s="1156">
        <v>9.6000000000000002E-2</v>
      </c>
      <c r="P20" s="1156"/>
      <c r="Q20" s="805"/>
      <c r="R20" s="464"/>
      <c r="S20" s="1156">
        <v>0.30099999999999999</v>
      </c>
      <c r="T20" s="1156"/>
      <c r="U20" s="902"/>
      <c r="V20" s="464"/>
      <c r="W20" s="1156">
        <v>0.59899999999999998</v>
      </c>
      <c r="X20" s="1156"/>
      <c r="Y20" s="902"/>
      <c r="Z20" s="464"/>
      <c r="AA20" s="1156">
        <v>0.39800000000000002</v>
      </c>
      <c r="AB20" s="1156"/>
      <c r="AC20" s="902"/>
      <c r="AD20" s="464"/>
      <c r="AE20" s="1156">
        <v>0.23799999999999999</v>
      </c>
      <c r="AF20" s="1156"/>
      <c r="AG20" s="902"/>
      <c r="AH20" s="464"/>
      <c r="AI20" s="1156">
        <v>0.23200000000000001</v>
      </c>
      <c r="AJ20" s="1156"/>
    </row>
    <row r="21" spans="1:36" x14ac:dyDescent="0.2">
      <c r="A21" s="464"/>
      <c r="B21" s="443"/>
      <c r="C21" s="443"/>
      <c r="D21" s="443"/>
      <c r="E21" s="444"/>
      <c r="F21" s="443"/>
      <c r="G21" s="443"/>
      <c r="H21" s="443"/>
      <c r="I21" s="444"/>
      <c r="J21" s="443"/>
      <c r="K21" s="443"/>
      <c r="L21" s="443"/>
      <c r="M21" s="444"/>
      <c r="N21" s="443"/>
      <c r="O21" s="443"/>
      <c r="P21" s="443"/>
      <c r="Q21" s="444"/>
      <c r="R21" s="443"/>
      <c r="S21" s="443"/>
      <c r="T21" s="443"/>
      <c r="U21" s="444"/>
      <c r="V21" s="464"/>
      <c r="W21" s="464"/>
      <c r="X21" s="464"/>
      <c r="Y21" s="444"/>
      <c r="Z21" s="464"/>
      <c r="AA21" s="464"/>
      <c r="AB21" s="464"/>
      <c r="AC21" s="444"/>
      <c r="AD21" s="464"/>
      <c r="AE21" s="464"/>
      <c r="AF21" s="464"/>
      <c r="AG21" s="444"/>
      <c r="AH21" s="464"/>
      <c r="AI21" s="464"/>
      <c r="AJ21" s="464"/>
    </row>
    <row r="22" spans="1:36" x14ac:dyDescent="0.2">
      <c r="A22" s="464"/>
      <c r="B22" s="443"/>
      <c r="C22" s="443"/>
      <c r="D22" s="443"/>
      <c r="E22" s="444"/>
      <c r="F22" s="443"/>
      <c r="G22" s="443"/>
      <c r="H22" s="443"/>
      <c r="I22" s="444"/>
      <c r="J22" s="443"/>
      <c r="K22" s="443"/>
      <c r="L22" s="443"/>
      <c r="M22" s="444"/>
      <c r="N22" s="443"/>
      <c r="O22" s="443"/>
      <c r="P22" s="443"/>
      <c r="Q22" s="444"/>
      <c r="R22" s="443"/>
      <c r="S22" s="443"/>
      <c r="T22" s="443"/>
      <c r="U22" s="444"/>
      <c r="V22" s="464"/>
      <c r="W22" s="464"/>
      <c r="X22" s="464"/>
      <c r="Y22" s="444"/>
      <c r="Z22" s="464"/>
      <c r="AA22" s="464"/>
      <c r="AB22" s="464"/>
      <c r="AC22" s="444"/>
      <c r="AD22" s="464"/>
      <c r="AE22" s="464"/>
      <c r="AF22" s="464"/>
      <c r="AG22" s="444"/>
      <c r="AH22" s="464"/>
      <c r="AI22" s="464"/>
      <c r="AJ22" s="464"/>
    </row>
    <row r="23" spans="1:36" x14ac:dyDescent="0.2">
      <c r="A23" s="342" t="s">
        <v>558</v>
      </c>
      <c r="B23" s="443"/>
      <c r="C23" s="443"/>
      <c r="D23" s="443"/>
      <c r="E23" s="444"/>
      <c r="F23" s="443"/>
      <c r="G23" s="443"/>
      <c r="H23" s="443"/>
      <c r="I23" s="444"/>
      <c r="J23" s="443"/>
      <c r="K23" s="443"/>
      <c r="L23" s="443"/>
      <c r="M23" s="444"/>
      <c r="N23" s="443"/>
      <c r="O23" s="443"/>
      <c r="P23" s="443"/>
      <c r="Q23" s="444"/>
      <c r="R23" s="443"/>
      <c r="S23" s="443"/>
      <c r="T23" s="443"/>
      <c r="U23" s="444"/>
      <c r="V23" s="443"/>
      <c r="W23" s="443"/>
      <c r="X23" s="443"/>
      <c r="Y23" s="444"/>
      <c r="Z23" s="443"/>
      <c r="AA23" s="443"/>
      <c r="AB23" s="443"/>
      <c r="AC23" s="444"/>
      <c r="AD23" s="443"/>
      <c r="AE23" s="443"/>
      <c r="AF23" s="443"/>
      <c r="AG23" s="444"/>
      <c r="AH23" s="443"/>
      <c r="AI23" s="443"/>
      <c r="AJ23" s="443"/>
    </row>
    <row r="24" spans="1:36" s="10" customFormat="1" ht="21" customHeight="1" x14ac:dyDescent="0.2">
      <c r="A24" s="343" t="s">
        <v>211</v>
      </c>
      <c r="B24" s="1147" t="s">
        <v>402</v>
      </c>
      <c r="C24" s="1147"/>
      <c r="D24" s="1147"/>
      <c r="E24" s="445"/>
      <c r="F24" s="1147">
        <v>2007</v>
      </c>
      <c r="G24" s="1147"/>
      <c r="H24" s="1147"/>
      <c r="I24" s="445"/>
      <c r="J24" s="1147">
        <v>2008</v>
      </c>
      <c r="K24" s="1147"/>
      <c r="L24" s="1147"/>
      <c r="M24" s="445"/>
      <c r="N24" s="1147">
        <v>2009</v>
      </c>
      <c r="O24" s="1147"/>
      <c r="P24" s="1147"/>
      <c r="Q24" s="445"/>
      <c r="R24" s="1147">
        <v>2010</v>
      </c>
      <c r="S24" s="1147"/>
      <c r="T24" s="1147"/>
      <c r="U24" s="445"/>
      <c r="V24" s="1147">
        <v>2011</v>
      </c>
      <c r="W24" s="1147"/>
      <c r="X24" s="1147"/>
      <c r="Y24" s="445"/>
      <c r="Z24" s="1147">
        <v>2012</v>
      </c>
      <c r="AA24" s="1147"/>
      <c r="AB24" s="1147"/>
      <c r="AC24" s="445"/>
      <c r="AD24" s="1147">
        <v>2013</v>
      </c>
      <c r="AE24" s="1147"/>
      <c r="AF24" s="1147"/>
      <c r="AG24" s="445"/>
      <c r="AH24" s="1147">
        <v>2014</v>
      </c>
      <c r="AI24" s="1147"/>
      <c r="AJ24" s="1147"/>
    </row>
    <row r="25" spans="1:36" ht="24" customHeight="1" x14ac:dyDescent="0.2">
      <c r="A25" s="464" t="s">
        <v>213</v>
      </c>
      <c r="B25" s="1157"/>
      <c r="C25" s="1157"/>
      <c r="D25" s="1157"/>
      <c r="E25" s="1037"/>
      <c r="F25" s="1157"/>
      <c r="G25" s="1157"/>
      <c r="H25" s="1157"/>
      <c r="I25" s="1037"/>
      <c r="J25" s="1157"/>
      <c r="K25" s="1157"/>
      <c r="L25" s="1157"/>
      <c r="M25" s="1037"/>
      <c r="N25" s="1157"/>
      <c r="O25" s="1157"/>
      <c r="P25" s="1157"/>
      <c r="Q25" s="1037"/>
      <c r="R25" s="1157"/>
      <c r="S25" s="1157"/>
      <c r="T25" s="1157"/>
      <c r="U25" s="1037"/>
      <c r="V25" s="1157"/>
      <c r="W25" s="1157"/>
      <c r="X25" s="1157"/>
      <c r="Y25" s="1037"/>
      <c r="Z25" s="1157"/>
      <c r="AA25" s="1157"/>
      <c r="AB25" s="1157"/>
      <c r="AC25" s="1037"/>
      <c r="AD25" s="1157"/>
      <c r="AE25" s="1157"/>
      <c r="AF25" s="1157"/>
      <c r="AG25" s="1037"/>
      <c r="AH25" s="1157"/>
      <c r="AI25" s="1157"/>
      <c r="AJ25" s="1157"/>
    </row>
    <row r="26" spans="1:36" ht="12.75" customHeight="1" x14ac:dyDescent="0.2">
      <c r="A26" s="464" t="s">
        <v>212</v>
      </c>
      <c r="B26" s="1149">
        <v>39.1</v>
      </c>
      <c r="C26" s="1149"/>
      <c r="D26" s="1149"/>
      <c r="E26" s="1035"/>
      <c r="F26" s="1149">
        <v>151.19999999999999</v>
      </c>
      <c r="G26" s="1149"/>
      <c r="H26" s="1149"/>
      <c r="I26" s="1035"/>
      <c r="J26" s="1149">
        <v>403.9</v>
      </c>
      <c r="K26" s="1149"/>
      <c r="L26" s="1149"/>
      <c r="M26" s="1035"/>
      <c r="N26" s="1149">
        <v>161.69999999999999</v>
      </c>
      <c r="O26" s="1149"/>
      <c r="P26" s="1149"/>
      <c r="Q26" s="1035"/>
      <c r="R26" s="1149">
        <v>263.60000000000002</v>
      </c>
      <c r="S26" s="1149"/>
      <c r="T26" s="1149"/>
      <c r="U26" s="1035"/>
      <c r="V26" s="1149">
        <v>340.8</v>
      </c>
      <c r="W26" s="1149"/>
      <c r="X26" s="1149"/>
      <c r="Y26" s="1035"/>
      <c r="Z26" s="1149">
        <v>201.4</v>
      </c>
      <c r="AA26" s="1149"/>
      <c r="AB26" s="1149"/>
      <c r="AC26" s="1035"/>
      <c r="AD26" s="1149">
        <v>176.9</v>
      </c>
      <c r="AE26" s="1149"/>
      <c r="AF26" s="1149"/>
      <c r="AG26" s="1035"/>
      <c r="AH26" s="1149">
        <v>0</v>
      </c>
      <c r="AI26" s="1149"/>
      <c r="AJ26" s="1149"/>
    </row>
    <row r="27" spans="1:36" ht="12.75" customHeight="1" x14ac:dyDescent="0.2">
      <c r="A27" s="464" t="s">
        <v>195</v>
      </c>
      <c r="B27" s="1149">
        <v>34.700000000000003</v>
      </c>
      <c r="C27" s="1149"/>
      <c r="D27" s="1149"/>
      <c r="E27" s="1035"/>
      <c r="F27" s="1149">
        <v>125</v>
      </c>
      <c r="G27" s="1149"/>
      <c r="H27" s="1149"/>
      <c r="I27" s="1035"/>
      <c r="J27" s="1149">
        <v>370.3</v>
      </c>
      <c r="K27" s="1149"/>
      <c r="L27" s="1149"/>
      <c r="M27" s="1035"/>
      <c r="N27" s="1149">
        <v>106.5</v>
      </c>
      <c r="O27" s="1149"/>
      <c r="P27" s="1149"/>
      <c r="Q27" s="1035"/>
      <c r="R27" s="1149">
        <v>185.8</v>
      </c>
      <c r="S27" s="1149"/>
      <c r="T27" s="1149"/>
      <c r="U27" s="1035"/>
      <c r="V27" s="1149">
        <v>319.3</v>
      </c>
      <c r="W27" s="1149"/>
      <c r="X27" s="1149"/>
      <c r="Y27" s="1035"/>
      <c r="Z27" s="1149">
        <v>182.7</v>
      </c>
      <c r="AA27" s="1149"/>
      <c r="AB27" s="1149"/>
      <c r="AC27" s="1035"/>
      <c r="AD27" s="1149">
        <v>0</v>
      </c>
      <c r="AE27" s="1149"/>
      <c r="AF27" s="1149"/>
      <c r="AG27" s="1035"/>
      <c r="AH27" s="1149">
        <v>0</v>
      </c>
      <c r="AI27" s="1149"/>
      <c r="AJ27" s="1149"/>
    </row>
    <row r="28" spans="1:36" ht="12.75" customHeight="1" x14ac:dyDescent="0.2">
      <c r="A28" s="464" t="s">
        <v>196</v>
      </c>
      <c r="B28" s="1149">
        <v>32</v>
      </c>
      <c r="C28" s="1149"/>
      <c r="D28" s="1149"/>
      <c r="E28" s="1035"/>
      <c r="F28" s="1149">
        <v>99.5</v>
      </c>
      <c r="G28" s="1149"/>
      <c r="H28" s="1149"/>
      <c r="I28" s="1035"/>
      <c r="J28" s="1149">
        <v>334.4</v>
      </c>
      <c r="K28" s="1149"/>
      <c r="L28" s="1149"/>
      <c r="M28" s="1035"/>
      <c r="N28" s="1149">
        <v>72.400000000000006</v>
      </c>
      <c r="O28" s="1149"/>
      <c r="P28" s="1149"/>
      <c r="Q28" s="1035"/>
      <c r="R28" s="1149">
        <v>180.1</v>
      </c>
      <c r="S28" s="1149"/>
      <c r="T28" s="1149"/>
      <c r="U28" s="1035"/>
      <c r="V28" s="1149">
        <v>310.10000000000002</v>
      </c>
      <c r="W28" s="1149"/>
      <c r="X28" s="1149"/>
      <c r="Y28" s="1035"/>
      <c r="Z28" s="1149">
        <v>0</v>
      </c>
      <c r="AA28" s="1149"/>
      <c r="AB28" s="1149"/>
      <c r="AC28" s="1035"/>
      <c r="AD28" s="1149">
        <v>0</v>
      </c>
      <c r="AE28" s="1149"/>
      <c r="AF28" s="1149"/>
      <c r="AG28" s="1035"/>
      <c r="AH28" s="1149">
        <v>0</v>
      </c>
      <c r="AI28" s="1149"/>
      <c r="AJ28" s="1149"/>
    </row>
    <row r="29" spans="1:36" ht="12.75" customHeight="1" x14ac:dyDescent="0.2">
      <c r="A29" s="464" t="s">
        <v>271</v>
      </c>
      <c r="B29" s="1149">
        <v>27.6</v>
      </c>
      <c r="C29" s="1149"/>
      <c r="D29" s="1149"/>
      <c r="E29" s="1035"/>
      <c r="F29" s="1149">
        <v>91.3</v>
      </c>
      <c r="G29" s="1149"/>
      <c r="H29" s="1149"/>
      <c r="I29" s="1035"/>
      <c r="J29" s="1149">
        <v>304.2</v>
      </c>
      <c r="K29" s="1149"/>
      <c r="L29" s="1149"/>
      <c r="M29" s="1035"/>
      <c r="N29" s="1149">
        <v>65.3</v>
      </c>
      <c r="O29" s="1149"/>
      <c r="P29" s="1149"/>
      <c r="Q29" s="1035"/>
      <c r="R29" s="1149">
        <v>179.9</v>
      </c>
      <c r="S29" s="1149"/>
      <c r="T29" s="1149"/>
      <c r="U29" s="1035"/>
      <c r="V29" s="1149">
        <v>0</v>
      </c>
      <c r="W29" s="1149"/>
      <c r="X29" s="1149"/>
      <c r="Y29" s="1035"/>
      <c r="Z29" s="1149">
        <v>0</v>
      </c>
      <c r="AA29" s="1149"/>
      <c r="AB29" s="1149"/>
      <c r="AC29" s="1035"/>
      <c r="AD29" s="1149">
        <v>0</v>
      </c>
      <c r="AE29" s="1149"/>
      <c r="AF29" s="1149"/>
      <c r="AG29" s="1035"/>
      <c r="AH29" s="1149">
        <v>0</v>
      </c>
      <c r="AI29" s="1149"/>
      <c r="AJ29" s="1149"/>
    </row>
    <row r="30" spans="1:36" ht="12.75" customHeight="1" x14ac:dyDescent="0.2">
      <c r="A30" s="464" t="s">
        <v>309</v>
      </c>
      <c r="B30" s="1150">
        <v>27.2</v>
      </c>
      <c r="C30" s="1150"/>
      <c r="D30" s="1150"/>
      <c r="E30" s="1035"/>
      <c r="F30" s="1150">
        <v>80.2</v>
      </c>
      <c r="G30" s="1150"/>
      <c r="H30" s="1150"/>
      <c r="I30" s="1035"/>
      <c r="J30" s="1150">
        <v>302.7</v>
      </c>
      <c r="K30" s="1150"/>
      <c r="L30" s="1150"/>
      <c r="M30" s="1035"/>
      <c r="N30" s="1150">
        <v>64</v>
      </c>
      <c r="O30" s="1150"/>
      <c r="P30" s="1150"/>
      <c r="Q30" s="1035"/>
      <c r="R30" s="1150">
        <v>0</v>
      </c>
      <c r="S30" s="1150"/>
      <c r="T30" s="1150"/>
      <c r="U30" s="1035"/>
      <c r="V30" s="1150">
        <v>0</v>
      </c>
      <c r="W30" s="1150"/>
      <c r="X30" s="1150"/>
      <c r="Y30" s="1035"/>
      <c r="Z30" s="1150">
        <v>0</v>
      </c>
      <c r="AA30" s="1150"/>
      <c r="AB30" s="1150"/>
      <c r="AC30" s="1035"/>
      <c r="AD30" s="1150">
        <v>0</v>
      </c>
      <c r="AE30" s="1150"/>
      <c r="AF30" s="1150"/>
      <c r="AG30" s="1035"/>
      <c r="AH30" s="1150">
        <v>0</v>
      </c>
      <c r="AI30" s="1150"/>
      <c r="AJ30" s="1150"/>
    </row>
    <row r="31" spans="1:36" ht="12.75" customHeight="1" x14ac:dyDescent="0.2">
      <c r="A31" s="464" t="s">
        <v>347</v>
      </c>
      <c r="B31" s="1150">
        <v>24.4</v>
      </c>
      <c r="C31" s="1150"/>
      <c r="D31" s="1150"/>
      <c r="E31" s="1035"/>
      <c r="F31" s="1150">
        <v>77.900000000000006</v>
      </c>
      <c r="G31" s="1150"/>
      <c r="H31" s="1150"/>
      <c r="I31" s="1035"/>
      <c r="J31" s="1150">
        <v>307.7</v>
      </c>
      <c r="K31" s="1150"/>
      <c r="L31" s="1150"/>
      <c r="M31" s="1035"/>
      <c r="N31" s="1150">
        <v>0</v>
      </c>
      <c r="O31" s="1150"/>
      <c r="P31" s="1150"/>
      <c r="Q31" s="1035"/>
      <c r="R31" s="1150">
        <v>0</v>
      </c>
      <c r="S31" s="1150"/>
      <c r="T31" s="1150"/>
      <c r="U31" s="1035"/>
      <c r="V31" s="1150">
        <v>0</v>
      </c>
      <c r="W31" s="1150"/>
      <c r="X31" s="1150"/>
      <c r="Y31" s="1035"/>
      <c r="Z31" s="1150">
        <v>0</v>
      </c>
      <c r="AA31" s="1150"/>
      <c r="AB31" s="1150"/>
      <c r="AC31" s="1035"/>
      <c r="AD31" s="1150">
        <v>0</v>
      </c>
      <c r="AE31" s="1150"/>
      <c r="AF31" s="1150"/>
      <c r="AG31" s="1035"/>
      <c r="AH31" s="1150">
        <v>0</v>
      </c>
      <c r="AI31" s="1150"/>
      <c r="AJ31" s="1150"/>
    </row>
    <row r="32" spans="1:36" ht="12.75" customHeight="1" x14ac:dyDescent="0.2">
      <c r="A32" s="464" t="s">
        <v>353</v>
      </c>
      <c r="B32" s="1150">
        <v>24</v>
      </c>
      <c r="C32" s="1150"/>
      <c r="D32" s="1150"/>
      <c r="E32" s="1035"/>
      <c r="F32" s="1150">
        <v>78.5</v>
      </c>
      <c r="G32" s="1150"/>
      <c r="H32" s="1150"/>
      <c r="I32" s="1035"/>
      <c r="J32" s="1150">
        <v>0</v>
      </c>
      <c r="K32" s="1150"/>
      <c r="L32" s="1150"/>
      <c r="M32" s="1035"/>
      <c r="N32" s="1150">
        <v>0</v>
      </c>
      <c r="O32" s="1150"/>
      <c r="P32" s="1150"/>
      <c r="Q32" s="1035"/>
      <c r="R32" s="1150">
        <v>0</v>
      </c>
      <c r="S32" s="1150"/>
      <c r="T32" s="1150"/>
      <c r="U32" s="1035"/>
      <c r="V32" s="1150">
        <v>0</v>
      </c>
      <c r="W32" s="1150"/>
      <c r="X32" s="1150"/>
      <c r="Y32" s="1035"/>
      <c r="Z32" s="1150">
        <v>0</v>
      </c>
      <c r="AA32" s="1150"/>
      <c r="AB32" s="1150"/>
      <c r="AC32" s="1035"/>
      <c r="AD32" s="1150">
        <v>0</v>
      </c>
      <c r="AE32" s="1150"/>
      <c r="AF32" s="1150"/>
      <c r="AG32" s="1035"/>
      <c r="AH32" s="1150">
        <v>0</v>
      </c>
      <c r="AI32" s="1150"/>
      <c r="AJ32" s="1150"/>
    </row>
    <row r="33" spans="1:36" ht="12.75" customHeight="1" x14ac:dyDescent="0.2">
      <c r="A33" s="464" t="s">
        <v>444</v>
      </c>
      <c r="B33" s="1150">
        <v>24.9</v>
      </c>
      <c r="C33" s="1150"/>
      <c r="D33" s="1150"/>
      <c r="E33" s="1035"/>
      <c r="F33" s="1150">
        <v>0</v>
      </c>
      <c r="G33" s="1150"/>
      <c r="H33" s="1150"/>
      <c r="I33" s="1035"/>
      <c r="J33" s="1150">
        <v>0</v>
      </c>
      <c r="K33" s="1150"/>
      <c r="L33" s="1150"/>
      <c r="M33" s="1035"/>
      <c r="N33" s="1150">
        <v>0</v>
      </c>
      <c r="O33" s="1150"/>
      <c r="P33" s="1150"/>
      <c r="Q33" s="1035"/>
      <c r="R33" s="1150">
        <v>0</v>
      </c>
      <c r="S33" s="1150"/>
      <c r="T33" s="1150"/>
      <c r="U33" s="1035"/>
      <c r="V33" s="1150">
        <v>0</v>
      </c>
      <c r="W33" s="1150"/>
      <c r="X33" s="1150"/>
      <c r="Y33" s="1035"/>
      <c r="Z33" s="1150">
        <v>0</v>
      </c>
      <c r="AA33" s="1150"/>
      <c r="AB33" s="1150"/>
      <c r="AC33" s="1035"/>
      <c r="AD33" s="1150">
        <v>0</v>
      </c>
      <c r="AE33" s="1150"/>
      <c r="AF33" s="1150"/>
      <c r="AG33" s="1035"/>
      <c r="AH33" s="1150">
        <v>0</v>
      </c>
      <c r="AI33" s="1150"/>
      <c r="AJ33" s="1150"/>
    </row>
    <row r="34" spans="1:36" s="15" customFormat="1" ht="12.75" customHeight="1" x14ac:dyDescent="0.2">
      <c r="A34" s="464" t="s">
        <v>542</v>
      </c>
      <c r="B34" s="1151">
        <v>25</v>
      </c>
      <c r="C34" s="1151"/>
      <c r="D34" s="1151"/>
      <c r="E34" s="1037"/>
      <c r="F34" s="1151">
        <v>79.099999999999994</v>
      </c>
      <c r="G34" s="1151"/>
      <c r="H34" s="1151"/>
      <c r="I34" s="1037"/>
      <c r="J34" s="1151">
        <v>304.8</v>
      </c>
      <c r="K34" s="1151"/>
      <c r="L34" s="1151"/>
      <c r="M34" s="1037"/>
      <c r="N34" s="1151">
        <v>62</v>
      </c>
      <c r="O34" s="1151"/>
      <c r="P34" s="1151"/>
      <c r="Q34" s="1037"/>
      <c r="R34" s="1151">
        <v>172.8</v>
      </c>
      <c r="S34" s="1151"/>
      <c r="T34" s="1151"/>
      <c r="U34" s="1037"/>
      <c r="V34" s="1151">
        <v>324.8</v>
      </c>
      <c r="W34" s="1151"/>
      <c r="X34" s="1151"/>
      <c r="Y34" s="1037"/>
      <c r="Z34" s="1151">
        <v>181.9</v>
      </c>
      <c r="AA34" s="1151"/>
      <c r="AB34" s="1151"/>
      <c r="AC34" s="1037"/>
      <c r="AD34" s="1151">
        <v>155.6</v>
      </c>
      <c r="AE34" s="1151"/>
      <c r="AF34" s="1151"/>
      <c r="AG34" s="1037"/>
      <c r="AH34" s="1151">
        <v>138.1</v>
      </c>
      <c r="AI34" s="1151"/>
      <c r="AJ34" s="1151"/>
    </row>
    <row r="35" spans="1:36" s="15" customFormat="1" ht="6" customHeight="1" x14ac:dyDescent="0.2">
      <c r="A35" s="464"/>
      <c r="B35" s="464"/>
      <c r="C35" s="1037"/>
      <c r="D35" s="1037"/>
      <c r="E35" s="1037"/>
      <c r="F35" s="464"/>
      <c r="G35" s="1037"/>
      <c r="H35" s="1037"/>
      <c r="I35" s="1037"/>
      <c r="J35" s="464"/>
      <c r="K35" s="1037"/>
      <c r="L35" s="1037"/>
      <c r="M35" s="1037"/>
      <c r="N35" s="464"/>
      <c r="O35" s="1037"/>
      <c r="P35" s="1037"/>
      <c r="Q35" s="1037"/>
      <c r="R35" s="464"/>
      <c r="S35" s="1037"/>
      <c r="T35" s="1037"/>
      <c r="U35" s="1037"/>
      <c r="V35" s="464"/>
      <c r="W35" s="1037"/>
      <c r="X35" s="1037"/>
      <c r="Y35" s="1037"/>
      <c r="Z35" s="464"/>
      <c r="AA35" s="1037"/>
      <c r="AB35" s="1037"/>
      <c r="AC35" s="1037"/>
      <c r="AD35" s="464"/>
      <c r="AE35" s="1037"/>
      <c r="AF35" s="1037"/>
      <c r="AG35" s="1037"/>
      <c r="AH35" s="464"/>
      <c r="AI35" s="1037"/>
      <c r="AJ35" s="1037"/>
    </row>
    <row r="36" spans="1:36" s="10" customFormat="1" ht="12.75" customHeight="1" x14ac:dyDescent="0.2">
      <c r="A36" s="464" t="s">
        <v>197</v>
      </c>
      <c r="B36" s="1152">
        <v>-23.3</v>
      </c>
      <c r="C36" s="1152"/>
      <c r="D36" s="1152"/>
      <c r="E36" s="804"/>
      <c r="F36" s="1152">
        <v>-74.099999999999994</v>
      </c>
      <c r="G36" s="1152"/>
      <c r="H36" s="1152"/>
      <c r="I36" s="804"/>
      <c r="J36" s="1152">
        <v>-297.60000000000002</v>
      </c>
      <c r="K36" s="1152"/>
      <c r="L36" s="1152"/>
      <c r="M36" s="805"/>
      <c r="N36" s="464"/>
      <c r="O36" s="1152">
        <v>-53.3</v>
      </c>
      <c r="P36" s="1152"/>
      <c r="Q36" s="444"/>
      <c r="R36" s="443"/>
      <c r="S36" s="1153">
        <v>-154.69999999999999</v>
      </c>
      <c r="T36" s="1153"/>
      <c r="U36" s="590"/>
      <c r="V36" s="443"/>
      <c r="W36" s="1153">
        <v>-205.9</v>
      </c>
      <c r="X36" s="1153"/>
      <c r="Y36" s="590"/>
      <c r="Z36" s="443"/>
      <c r="AA36" s="1153">
        <v>-106.9</v>
      </c>
      <c r="AB36" s="1153"/>
      <c r="AC36" s="590"/>
      <c r="AD36" s="443"/>
      <c r="AE36" s="1153">
        <v>-80.7</v>
      </c>
      <c r="AF36" s="1153"/>
      <c r="AG36" s="590"/>
      <c r="AH36" s="443"/>
      <c r="AI36" s="1153">
        <v>-17</v>
      </c>
      <c r="AJ36" s="1153"/>
    </row>
    <row r="37" spans="1:36" s="569" customFormat="1" ht="17.25" customHeight="1" thickBot="1" x14ac:dyDescent="0.25">
      <c r="A37" s="381" t="s">
        <v>206</v>
      </c>
      <c r="B37" s="1155">
        <v>1.7</v>
      </c>
      <c r="C37" s="1155"/>
      <c r="D37" s="1155"/>
      <c r="E37" s="610"/>
      <c r="F37" s="1155">
        <v>5</v>
      </c>
      <c r="G37" s="1155"/>
      <c r="H37" s="1155"/>
      <c r="I37" s="610"/>
      <c r="J37" s="1155">
        <v>7.2</v>
      </c>
      <c r="K37" s="1155"/>
      <c r="L37" s="1155"/>
      <c r="M37" s="382"/>
      <c r="N37" s="1155">
        <v>8.6999999999999993</v>
      </c>
      <c r="O37" s="1155"/>
      <c r="P37" s="1155"/>
      <c r="Q37" s="382"/>
      <c r="R37" s="1155">
        <v>18.100000000000001</v>
      </c>
      <c r="S37" s="1155"/>
      <c r="T37" s="1155"/>
      <c r="U37" s="591"/>
      <c r="V37" s="1154">
        <v>118.9</v>
      </c>
      <c r="W37" s="1154"/>
      <c r="X37" s="1154"/>
      <c r="Y37" s="591"/>
      <c r="Z37" s="1154">
        <v>75</v>
      </c>
      <c r="AA37" s="1154"/>
      <c r="AB37" s="1154"/>
      <c r="AC37" s="591"/>
      <c r="AD37" s="1154">
        <v>74.900000000000006</v>
      </c>
      <c r="AE37" s="1154"/>
      <c r="AF37" s="1154"/>
      <c r="AG37" s="591"/>
      <c r="AH37" s="1154">
        <v>121.1</v>
      </c>
      <c r="AI37" s="1154"/>
      <c r="AJ37" s="1154"/>
    </row>
    <row r="38" spans="1:36" ht="6.75" customHeight="1" x14ac:dyDescent="0.2">
      <c r="A38" s="464"/>
      <c r="B38" s="443"/>
      <c r="C38" s="443"/>
      <c r="D38" s="443"/>
      <c r="E38" s="444"/>
      <c r="F38" s="443"/>
      <c r="G38" s="443"/>
      <c r="H38" s="443"/>
      <c r="I38" s="444"/>
      <c r="J38" s="443"/>
      <c r="K38" s="443"/>
      <c r="L38" s="443"/>
      <c r="M38" s="444"/>
      <c r="N38" s="443"/>
      <c r="O38" s="443"/>
      <c r="P38" s="443"/>
      <c r="Q38" s="444"/>
      <c r="R38" s="443"/>
      <c r="S38" s="443"/>
      <c r="T38" s="443"/>
      <c r="U38" s="444"/>
      <c r="V38" s="464"/>
      <c r="W38" s="464"/>
      <c r="X38" s="464"/>
      <c r="Y38" s="444"/>
      <c r="Z38" s="464"/>
      <c r="AA38" s="464"/>
      <c r="AB38" s="464"/>
      <c r="AC38" s="444"/>
      <c r="AD38" s="464"/>
      <c r="AE38" s="464"/>
      <c r="AF38" s="464"/>
      <c r="AG38" s="444"/>
      <c r="AH38" s="464"/>
      <c r="AI38" s="464"/>
      <c r="AJ38" s="464"/>
    </row>
    <row r="39" spans="1:36" ht="13.5" x14ac:dyDescent="0.2">
      <c r="A39" s="464" t="s">
        <v>300</v>
      </c>
      <c r="B39" s="443"/>
      <c r="C39" s="1156">
        <v>0.10299999999999999</v>
      </c>
      <c r="D39" s="1156"/>
      <c r="E39" s="805"/>
      <c r="F39" s="464"/>
      <c r="G39" s="1156">
        <v>0.129</v>
      </c>
      <c r="H39" s="1156"/>
      <c r="I39" s="805"/>
      <c r="J39" s="464"/>
      <c r="K39" s="1156">
        <v>0.502</v>
      </c>
      <c r="L39" s="1156"/>
      <c r="M39" s="805"/>
      <c r="N39" s="464"/>
      <c r="O39" s="1156">
        <v>0.104</v>
      </c>
      <c r="P39" s="1156"/>
      <c r="Q39" s="805"/>
      <c r="R39" s="464"/>
      <c r="S39" s="1156">
        <v>0.28100000000000003</v>
      </c>
      <c r="T39" s="1156"/>
      <c r="U39" s="902"/>
      <c r="V39" s="464"/>
      <c r="W39" s="1156">
        <v>0.56499999999999995</v>
      </c>
      <c r="X39" s="1156"/>
      <c r="Y39" s="902"/>
      <c r="Z39" s="464"/>
      <c r="AA39" s="1156">
        <v>0.312</v>
      </c>
      <c r="AB39" s="1156"/>
      <c r="AC39" s="902"/>
      <c r="AD39" s="464"/>
      <c r="AE39" s="1156">
        <v>0.29499999999999998</v>
      </c>
      <c r="AF39" s="1156"/>
      <c r="AG39" s="902"/>
      <c r="AH39" s="464"/>
      <c r="AI39" s="1156">
        <v>0.27500000000000002</v>
      </c>
      <c r="AJ39" s="1156"/>
    </row>
    <row r="40" spans="1:36" x14ac:dyDescent="0.2">
      <c r="A40" s="464"/>
      <c r="B40" s="443"/>
      <c r="C40" s="443"/>
      <c r="D40" s="443"/>
      <c r="E40" s="444"/>
      <c r="F40" s="443"/>
      <c r="G40" s="443"/>
      <c r="H40" s="443"/>
      <c r="I40" s="444"/>
      <c r="J40" s="443"/>
      <c r="K40" s="443"/>
      <c r="L40" s="443"/>
      <c r="M40" s="444"/>
      <c r="N40" s="443"/>
      <c r="O40" s="443"/>
      <c r="P40" s="443"/>
      <c r="Q40" s="444"/>
      <c r="R40" s="443"/>
      <c r="S40" s="443"/>
      <c r="T40" s="443"/>
      <c r="U40" s="444"/>
      <c r="V40" s="464"/>
      <c r="W40" s="464"/>
      <c r="X40" s="464"/>
      <c r="Y40" s="444"/>
      <c r="Z40" s="464"/>
      <c r="AA40" s="464"/>
      <c r="AB40" s="464"/>
      <c r="AC40" s="444"/>
      <c r="AD40" s="464"/>
      <c r="AE40" s="464"/>
      <c r="AF40" s="464"/>
      <c r="AG40" s="444"/>
      <c r="AH40" s="464"/>
      <c r="AI40" s="464"/>
      <c r="AJ40" s="464"/>
    </row>
    <row r="41" spans="1:36" x14ac:dyDescent="0.2">
      <c r="A41" s="464"/>
      <c r="B41" s="443"/>
      <c r="C41" s="443"/>
      <c r="D41" s="443"/>
      <c r="E41" s="444"/>
      <c r="F41" s="443"/>
      <c r="G41" s="443"/>
      <c r="H41" s="443"/>
      <c r="I41" s="444"/>
      <c r="J41" s="443"/>
      <c r="K41" s="443"/>
      <c r="L41" s="443"/>
      <c r="M41" s="444"/>
      <c r="N41" s="443"/>
      <c r="O41" s="443"/>
      <c r="P41" s="443"/>
      <c r="Q41" s="444"/>
      <c r="R41" s="443"/>
      <c r="S41" s="443"/>
      <c r="T41" s="443"/>
      <c r="U41" s="444"/>
      <c r="V41" s="464"/>
      <c r="W41" s="464"/>
      <c r="X41" s="464"/>
      <c r="Y41" s="444"/>
      <c r="Z41" s="464"/>
      <c r="AA41" s="464"/>
      <c r="AB41" s="464"/>
      <c r="AC41" s="444"/>
      <c r="AD41" s="464"/>
      <c r="AE41" s="464"/>
      <c r="AF41" s="464"/>
      <c r="AG41" s="444"/>
      <c r="AH41" s="464"/>
      <c r="AI41" s="464"/>
      <c r="AJ41" s="464"/>
    </row>
    <row r="42" spans="1:36" x14ac:dyDescent="0.2">
      <c r="A42" s="464" t="s">
        <v>301</v>
      </c>
      <c r="C42" s="1158">
        <v>0.161</v>
      </c>
      <c r="D42" s="1158"/>
      <c r="G42" s="1158">
        <v>0.247</v>
      </c>
      <c r="H42" s="1158"/>
      <c r="K42" s="1158">
        <v>0.66500000000000004</v>
      </c>
      <c r="L42" s="1158"/>
      <c r="O42" s="1158">
        <v>0.27200000000000002</v>
      </c>
      <c r="P42" s="1158"/>
      <c r="S42" s="1158">
        <v>0.42899999999999999</v>
      </c>
      <c r="T42" s="1158"/>
      <c r="U42" s="592"/>
      <c r="W42" s="1158">
        <v>0.59299999999999997</v>
      </c>
      <c r="X42" s="1158"/>
      <c r="Y42" s="592"/>
      <c r="AA42" s="1158">
        <v>0.34599999999999997</v>
      </c>
      <c r="AB42" s="1158"/>
      <c r="AC42" s="592"/>
      <c r="AE42" s="1158">
        <v>0.33500000000000002</v>
      </c>
      <c r="AF42" s="1158"/>
      <c r="AG42" s="592"/>
      <c r="AI42" s="1158">
        <v>0.27500000000000002</v>
      </c>
      <c r="AJ42" s="1158"/>
    </row>
    <row r="43" spans="1:36" x14ac:dyDescent="0.2">
      <c r="A43" s="443" t="s">
        <v>446</v>
      </c>
      <c r="C43" s="1158">
        <v>5.8000000000000003E-2</v>
      </c>
      <c r="D43" s="1158"/>
      <c r="G43" s="1158">
        <v>0.11799999999999999</v>
      </c>
      <c r="H43" s="1158"/>
      <c r="K43" s="1159">
        <v>0.16300000000000001</v>
      </c>
      <c r="L43" s="1159"/>
      <c r="O43" s="1159">
        <v>0.16800000000000001</v>
      </c>
      <c r="P43" s="1159"/>
      <c r="S43" s="1159">
        <v>0.14799999999999999</v>
      </c>
      <c r="T43" s="1159"/>
      <c r="U43" s="592"/>
      <c r="W43" s="1159">
        <v>2.8000000000000001E-2</v>
      </c>
      <c r="X43" s="1159"/>
      <c r="Y43" s="592"/>
      <c r="AA43" s="1159">
        <v>3.4000000000000002E-2</v>
      </c>
      <c r="AB43" s="1159"/>
      <c r="AC43" s="592"/>
      <c r="AE43" s="1159">
        <v>0.04</v>
      </c>
      <c r="AF43" s="1159"/>
      <c r="AG43" s="592"/>
      <c r="AI43" s="1158" t="s">
        <v>3</v>
      </c>
      <c r="AJ43" s="1158"/>
    </row>
    <row r="45" spans="1:36" ht="14.25" x14ac:dyDescent="0.2">
      <c r="A45" s="63" t="s">
        <v>575</v>
      </c>
    </row>
  </sheetData>
  <mergeCells count="272">
    <mergeCell ref="AA42:AB42"/>
    <mergeCell ref="AE42:AF42"/>
    <mergeCell ref="AI42:AJ42"/>
    <mergeCell ref="C43:D43"/>
    <mergeCell ref="G43:H43"/>
    <mergeCell ref="K43:L43"/>
    <mergeCell ref="O43:P43"/>
    <mergeCell ref="S43:T43"/>
    <mergeCell ref="W43:X43"/>
    <mergeCell ref="AA43:AB43"/>
    <mergeCell ref="C42:D42"/>
    <mergeCell ref="G42:H42"/>
    <mergeCell ref="K42:L42"/>
    <mergeCell ref="O42:P42"/>
    <mergeCell ref="S42:T42"/>
    <mergeCell ref="W42:X42"/>
    <mergeCell ref="AE43:AF43"/>
    <mergeCell ref="AI43:AJ43"/>
    <mergeCell ref="AE39:AF39"/>
    <mergeCell ref="AI39:AJ39"/>
    <mergeCell ref="Z37:AB37"/>
    <mergeCell ref="AD37:AF37"/>
    <mergeCell ref="AH37:AJ37"/>
    <mergeCell ref="C39:D39"/>
    <mergeCell ref="G39:H39"/>
    <mergeCell ref="K39:L39"/>
    <mergeCell ref="O39:P39"/>
    <mergeCell ref="S39:T39"/>
    <mergeCell ref="W39:X39"/>
    <mergeCell ref="AA39:AB39"/>
    <mergeCell ref="B37:D37"/>
    <mergeCell ref="F37:H37"/>
    <mergeCell ref="J37:L37"/>
    <mergeCell ref="N37:P37"/>
    <mergeCell ref="R37:T37"/>
    <mergeCell ref="V37:X37"/>
    <mergeCell ref="B36:D36"/>
    <mergeCell ref="F36:H36"/>
    <mergeCell ref="J36:L36"/>
    <mergeCell ref="O36:P36"/>
    <mergeCell ref="S36:T36"/>
    <mergeCell ref="W36:X36"/>
    <mergeCell ref="AA36:AB36"/>
    <mergeCell ref="AE36:AF36"/>
    <mergeCell ref="AI36:AJ36"/>
    <mergeCell ref="B34:D34"/>
    <mergeCell ref="F34:H34"/>
    <mergeCell ref="J34:L34"/>
    <mergeCell ref="N34:P34"/>
    <mergeCell ref="R34:T34"/>
    <mergeCell ref="V34:X34"/>
    <mergeCell ref="Z34:AB34"/>
    <mergeCell ref="AD34:AF34"/>
    <mergeCell ref="AH34:AJ34"/>
    <mergeCell ref="Z33:AB33"/>
    <mergeCell ref="AD33:AF33"/>
    <mergeCell ref="AH33:AJ33"/>
    <mergeCell ref="B33:D33"/>
    <mergeCell ref="F33:H33"/>
    <mergeCell ref="J33:L33"/>
    <mergeCell ref="N33:P33"/>
    <mergeCell ref="R33:T33"/>
    <mergeCell ref="V33:X33"/>
    <mergeCell ref="B32:D32"/>
    <mergeCell ref="F32:H32"/>
    <mergeCell ref="J32:L32"/>
    <mergeCell ref="N32:P32"/>
    <mergeCell ref="R32:T32"/>
    <mergeCell ref="V32:X32"/>
    <mergeCell ref="Z32:AB32"/>
    <mergeCell ref="AD32:AF32"/>
    <mergeCell ref="AH32:AJ32"/>
    <mergeCell ref="B31:D31"/>
    <mergeCell ref="F31:H31"/>
    <mergeCell ref="J31:L31"/>
    <mergeCell ref="N31:P31"/>
    <mergeCell ref="R31:T31"/>
    <mergeCell ref="V31:X31"/>
    <mergeCell ref="Z31:AB31"/>
    <mergeCell ref="AD31:AF31"/>
    <mergeCell ref="AH31:AJ31"/>
    <mergeCell ref="Z29:AB29"/>
    <mergeCell ref="AD29:AF29"/>
    <mergeCell ref="AH29:AJ29"/>
    <mergeCell ref="B30:D30"/>
    <mergeCell ref="F30:H30"/>
    <mergeCell ref="J30:L30"/>
    <mergeCell ref="N30:P30"/>
    <mergeCell ref="R30:T30"/>
    <mergeCell ref="V30:X30"/>
    <mergeCell ref="Z30:AB30"/>
    <mergeCell ref="B29:D29"/>
    <mergeCell ref="F29:H29"/>
    <mergeCell ref="J29:L29"/>
    <mergeCell ref="N29:P29"/>
    <mergeCell ref="R29:T29"/>
    <mergeCell ref="V29:X29"/>
    <mergeCell ref="AD30:AF30"/>
    <mergeCell ref="AH30:AJ30"/>
    <mergeCell ref="B28:D28"/>
    <mergeCell ref="F28:H28"/>
    <mergeCell ref="J28:L28"/>
    <mergeCell ref="N28:P28"/>
    <mergeCell ref="R28:T28"/>
    <mergeCell ref="V28:X28"/>
    <mergeCell ref="Z28:AB28"/>
    <mergeCell ref="AD28:AF28"/>
    <mergeCell ref="AH28:AJ28"/>
    <mergeCell ref="B27:D27"/>
    <mergeCell ref="F27:H27"/>
    <mergeCell ref="J27:L27"/>
    <mergeCell ref="N27:P27"/>
    <mergeCell ref="R27:T27"/>
    <mergeCell ref="V27:X27"/>
    <mergeCell ref="Z27:AB27"/>
    <mergeCell ref="AD27:AF27"/>
    <mergeCell ref="AH27:AJ27"/>
    <mergeCell ref="Z25:AB25"/>
    <mergeCell ref="AD25:AF25"/>
    <mergeCell ref="AH25:AJ25"/>
    <mergeCell ref="B26:D26"/>
    <mergeCell ref="F26:H26"/>
    <mergeCell ref="J26:L26"/>
    <mergeCell ref="N26:P26"/>
    <mergeCell ref="R26:T26"/>
    <mergeCell ref="V26:X26"/>
    <mergeCell ref="Z26:AB26"/>
    <mergeCell ref="B25:D25"/>
    <mergeCell ref="F25:H25"/>
    <mergeCell ref="J25:L25"/>
    <mergeCell ref="N25:P25"/>
    <mergeCell ref="R25:T25"/>
    <mergeCell ref="V25:X25"/>
    <mergeCell ref="AD26:AF26"/>
    <mergeCell ref="AH26:AJ26"/>
    <mergeCell ref="B24:D24"/>
    <mergeCell ref="F24:H24"/>
    <mergeCell ref="J24:L24"/>
    <mergeCell ref="N24:P24"/>
    <mergeCell ref="R24:T24"/>
    <mergeCell ref="V24:X24"/>
    <mergeCell ref="Z24:AB24"/>
    <mergeCell ref="AD24:AF24"/>
    <mergeCell ref="AH24:AJ24"/>
    <mergeCell ref="AA20:AB20"/>
    <mergeCell ref="AE20:AF20"/>
    <mergeCell ref="AI20:AJ20"/>
    <mergeCell ref="C20:D20"/>
    <mergeCell ref="G20:H20"/>
    <mergeCell ref="K20:L20"/>
    <mergeCell ref="O20:P20"/>
    <mergeCell ref="S20:T20"/>
    <mergeCell ref="W20:X20"/>
    <mergeCell ref="B18:D18"/>
    <mergeCell ref="F18:H18"/>
    <mergeCell ref="J18:L18"/>
    <mergeCell ref="N18:P18"/>
    <mergeCell ref="R18:T18"/>
    <mergeCell ref="V18:X18"/>
    <mergeCell ref="Z18:AB18"/>
    <mergeCell ref="AD18:AF18"/>
    <mergeCell ref="AH18:AJ18"/>
    <mergeCell ref="B17:D17"/>
    <mergeCell ref="F17:H17"/>
    <mergeCell ref="J17:L17"/>
    <mergeCell ref="O17:P17"/>
    <mergeCell ref="S17:T17"/>
    <mergeCell ref="W17:X17"/>
    <mergeCell ref="AA17:AB17"/>
    <mergeCell ref="AE17:AF17"/>
    <mergeCell ref="AI17:AJ17"/>
    <mergeCell ref="B15:D15"/>
    <mergeCell ref="F15:H15"/>
    <mergeCell ref="J15:L15"/>
    <mergeCell ref="N15:P15"/>
    <mergeCell ref="R15:T15"/>
    <mergeCell ref="V15:X15"/>
    <mergeCell ref="Z15:AB15"/>
    <mergeCell ref="AD15:AF15"/>
    <mergeCell ref="AH15:AJ15"/>
    <mergeCell ref="B14:D14"/>
    <mergeCell ref="F14:H14"/>
    <mergeCell ref="J14:L14"/>
    <mergeCell ref="N14:P14"/>
    <mergeCell ref="R14:T14"/>
    <mergeCell ref="V14:X14"/>
    <mergeCell ref="Z14:AB14"/>
    <mergeCell ref="AD14:AF14"/>
    <mergeCell ref="AH14:AJ14"/>
    <mergeCell ref="B13:D13"/>
    <mergeCell ref="F13:H13"/>
    <mergeCell ref="J13:L13"/>
    <mergeCell ref="N13:P13"/>
    <mergeCell ref="R13:T13"/>
    <mergeCell ref="V13:X13"/>
    <mergeCell ref="Z13:AB13"/>
    <mergeCell ref="AD13:AF13"/>
    <mergeCell ref="AH13:AJ13"/>
    <mergeCell ref="Z11:AB11"/>
    <mergeCell ref="AD11:AF11"/>
    <mergeCell ref="AH11:AJ11"/>
    <mergeCell ref="B12:D12"/>
    <mergeCell ref="F12:H12"/>
    <mergeCell ref="J12:L12"/>
    <mergeCell ref="N12:P12"/>
    <mergeCell ref="R12:T12"/>
    <mergeCell ref="V12:X12"/>
    <mergeCell ref="Z12:AB12"/>
    <mergeCell ref="B11:D11"/>
    <mergeCell ref="F11:H11"/>
    <mergeCell ref="J11:L11"/>
    <mergeCell ref="N11:P11"/>
    <mergeCell ref="R11:T11"/>
    <mergeCell ref="V11:X11"/>
    <mergeCell ref="AD12:AF12"/>
    <mergeCell ref="AH12:AJ12"/>
    <mergeCell ref="B10:D10"/>
    <mergeCell ref="F10:H10"/>
    <mergeCell ref="J10:L10"/>
    <mergeCell ref="N10:P10"/>
    <mergeCell ref="R10:T10"/>
    <mergeCell ref="V10:X10"/>
    <mergeCell ref="Z10:AB10"/>
    <mergeCell ref="AD10:AF10"/>
    <mergeCell ref="AH10:AJ10"/>
    <mergeCell ref="B9:D9"/>
    <mergeCell ref="F9:H9"/>
    <mergeCell ref="J9:L9"/>
    <mergeCell ref="N9:P9"/>
    <mergeCell ref="R9:T9"/>
    <mergeCell ref="V9:X9"/>
    <mergeCell ref="Z9:AB9"/>
    <mergeCell ref="AD9:AF9"/>
    <mergeCell ref="AH9:AJ9"/>
    <mergeCell ref="Z7:AB7"/>
    <mergeCell ref="AD7:AF7"/>
    <mergeCell ref="AH7:AJ7"/>
    <mergeCell ref="B8:D8"/>
    <mergeCell ref="F8:H8"/>
    <mergeCell ref="J8:L8"/>
    <mergeCell ref="N8:P8"/>
    <mergeCell ref="R8:T8"/>
    <mergeCell ref="V8:X8"/>
    <mergeCell ref="Z8:AB8"/>
    <mergeCell ref="B7:D7"/>
    <mergeCell ref="F7:H7"/>
    <mergeCell ref="J7:L7"/>
    <mergeCell ref="N7:P7"/>
    <mergeCell ref="R7:T7"/>
    <mergeCell ref="V7:X7"/>
    <mergeCell ref="AD8:AF8"/>
    <mergeCell ref="AH8:AJ8"/>
    <mergeCell ref="B6:D6"/>
    <mergeCell ref="F6:H6"/>
    <mergeCell ref="J6:L6"/>
    <mergeCell ref="N6:P6"/>
    <mergeCell ref="R6:T6"/>
    <mergeCell ref="V6:X6"/>
    <mergeCell ref="Z6:AB6"/>
    <mergeCell ref="AD6:AF6"/>
    <mergeCell ref="AH6:AJ6"/>
    <mergeCell ref="A1:AJ1"/>
    <mergeCell ref="A2:AJ2"/>
    <mergeCell ref="B5:D5"/>
    <mergeCell ref="F5:H5"/>
    <mergeCell ref="J5:L5"/>
    <mergeCell ref="N5:P5"/>
    <mergeCell ref="R5:T5"/>
    <mergeCell ref="V5:X5"/>
    <mergeCell ref="Z5:AB5"/>
    <mergeCell ref="AD5:AF5"/>
    <mergeCell ref="AH5:AJ5"/>
  </mergeCells>
  <pageMargins left="0.56000000000000005" right="0.28000000000000003" top="0.31" bottom="0.35" header="0.28000000000000003" footer="0.17"/>
  <pageSetup scale="65" orientation="landscape" horizontalDpi="1200" verticalDpi="1200" r:id="rId1"/>
  <headerFooter alignWithMargins="0">
    <oddHeader>&amp;R&amp;G</oddHeader>
    <oddFooter>&amp;C&amp;11PAGE 19</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71"/>
  <sheetViews>
    <sheetView zoomScale="90" zoomScaleNormal="90" zoomScaleSheetLayoutView="90" workbookViewId="0">
      <selection activeCell="A81" sqref="A81"/>
    </sheetView>
  </sheetViews>
  <sheetFormatPr defaultRowHeight="12.75" x14ac:dyDescent="0.2"/>
  <cols>
    <col min="1" max="1" width="46.5703125" style="10" customWidth="1"/>
    <col min="2" max="2" width="7" style="581" customWidth="1"/>
    <col min="3" max="4" width="4.140625" style="581" customWidth="1"/>
    <col min="5" max="5" width="2.85546875" style="442" customWidth="1"/>
    <col min="6" max="6" width="7" style="581" customWidth="1"/>
    <col min="7" max="8" width="4.140625" style="581" customWidth="1"/>
    <col min="9" max="9" width="2.85546875" style="442" customWidth="1"/>
    <col min="10" max="10" width="7" style="581" customWidth="1"/>
    <col min="11" max="12" width="4.140625" style="581" customWidth="1"/>
    <col min="13" max="13" width="2.85546875" style="442" customWidth="1"/>
    <col min="14" max="14" width="7" style="581" customWidth="1"/>
    <col min="15" max="16" width="4.140625" style="581" customWidth="1"/>
    <col min="17" max="17" width="2.85546875" style="442" customWidth="1"/>
    <col min="18" max="18" width="7" style="581" customWidth="1"/>
    <col min="19" max="20" width="4.140625" style="581" customWidth="1"/>
    <col min="21" max="21" width="2.85546875" style="442" customWidth="1"/>
    <col min="22" max="22" width="7" style="581" customWidth="1"/>
    <col min="23" max="24" width="4.140625" style="581" customWidth="1"/>
    <col min="25" max="25" width="2.85546875" style="442" customWidth="1"/>
    <col min="26" max="26" width="7" style="581" customWidth="1"/>
    <col min="27" max="28" width="4.140625" style="581" customWidth="1"/>
    <col min="29" max="29" width="2.85546875" style="442" customWidth="1"/>
    <col min="30" max="30" width="7" style="581" customWidth="1"/>
    <col min="31" max="32" width="4.140625" style="581" customWidth="1"/>
    <col min="33" max="33" width="2.85546875" style="442" customWidth="1"/>
    <col min="34" max="34" width="7" style="581" customWidth="1"/>
    <col min="35" max="36" width="4.140625" style="581" customWidth="1"/>
    <col min="37" max="16384" width="9.140625" style="581"/>
  </cols>
  <sheetData>
    <row r="1" spans="1:36" ht="15.75" x14ac:dyDescent="0.25">
      <c r="A1" s="1057" t="s">
        <v>325</v>
      </c>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row>
    <row r="2" spans="1:36" ht="15.75" x14ac:dyDescent="0.25">
      <c r="A2" s="1057" t="s">
        <v>562</v>
      </c>
      <c r="B2" s="1057"/>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c r="AJ2" s="1057"/>
    </row>
    <row r="3" spans="1:36" s="10" customFormat="1" ht="12.75" customHeight="1" x14ac:dyDescent="0.25">
      <c r="B3" s="585"/>
      <c r="C3" s="585"/>
      <c r="D3" s="585"/>
      <c r="E3" s="441"/>
      <c r="F3" s="585"/>
      <c r="G3" s="585"/>
      <c r="H3" s="585"/>
      <c r="I3" s="441"/>
      <c r="J3" s="585"/>
      <c r="K3" s="585"/>
      <c r="L3" s="585"/>
      <c r="M3" s="441"/>
      <c r="N3" s="585"/>
      <c r="O3" s="585"/>
      <c r="P3" s="585"/>
      <c r="Q3" s="441"/>
      <c r="R3" s="585"/>
      <c r="S3" s="585"/>
      <c r="T3" s="585"/>
      <c r="U3" s="441"/>
      <c r="V3" s="585"/>
      <c r="W3" s="585"/>
      <c r="X3" s="585"/>
      <c r="Y3" s="441"/>
      <c r="Z3" s="585"/>
      <c r="AA3" s="585"/>
      <c r="AB3" s="585"/>
      <c r="AC3" s="441"/>
      <c r="AD3" s="585"/>
      <c r="AE3" s="585"/>
      <c r="AF3" s="585"/>
      <c r="AG3" s="441"/>
      <c r="AH3" s="585"/>
      <c r="AI3" s="585"/>
      <c r="AJ3" s="585"/>
    </row>
    <row r="4" spans="1:36" s="10" customFormat="1" ht="12.75" customHeight="1" x14ac:dyDescent="0.2">
      <c r="A4" s="342" t="s">
        <v>559</v>
      </c>
      <c r="B4" s="443"/>
      <c r="C4" s="443"/>
      <c r="D4" s="443"/>
      <c r="E4" s="444"/>
      <c r="F4" s="443"/>
      <c r="G4" s="443"/>
      <c r="H4" s="443"/>
      <c r="I4" s="444"/>
      <c r="J4" s="443"/>
      <c r="K4" s="443"/>
      <c r="L4" s="443"/>
      <c r="M4" s="444"/>
      <c r="N4" s="443"/>
      <c r="O4" s="443"/>
      <c r="P4" s="443"/>
      <c r="Q4" s="444"/>
      <c r="R4" s="443"/>
      <c r="S4" s="443"/>
      <c r="T4" s="443"/>
      <c r="U4" s="444"/>
      <c r="V4" s="443"/>
      <c r="W4" s="443"/>
      <c r="X4" s="443"/>
      <c r="Y4" s="444"/>
      <c r="Z4" s="443"/>
      <c r="AA4" s="443"/>
      <c r="AB4" s="443"/>
      <c r="AC4" s="444"/>
      <c r="AD4" s="443"/>
      <c r="AE4" s="443"/>
      <c r="AF4" s="443"/>
      <c r="AG4" s="444"/>
      <c r="AH4" s="443"/>
      <c r="AI4" s="443"/>
      <c r="AJ4" s="443"/>
    </row>
    <row r="5" spans="1:36" s="10" customFormat="1" ht="21" customHeight="1" x14ac:dyDescent="0.2">
      <c r="A5" s="343" t="s">
        <v>211</v>
      </c>
      <c r="B5" s="1147" t="s">
        <v>402</v>
      </c>
      <c r="C5" s="1147"/>
      <c r="D5" s="1147"/>
      <c r="E5" s="445"/>
      <c r="F5" s="1147">
        <v>2007</v>
      </c>
      <c r="G5" s="1147"/>
      <c r="H5" s="1147"/>
      <c r="I5" s="445"/>
      <c r="J5" s="1147">
        <v>2008</v>
      </c>
      <c r="K5" s="1147"/>
      <c r="L5" s="1147"/>
      <c r="M5" s="445"/>
      <c r="N5" s="1147">
        <v>2009</v>
      </c>
      <c r="O5" s="1147"/>
      <c r="P5" s="1147"/>
      <c r="Q5" s="445"/>
      <c r="R5" s="1147">
        <v>2010</v>
      </c>
      <c r="S5" s="1147"/>
      <c r="T5" s="1147"/>
      <c r="U5" s="445"/>
      <c r="V5" s="1147">
        <v>2011</v>
      </c>
      <c r="W5" s="1147"/>
      <c r="X5" s="1147"/>
      <c r="Y5" s="445"/>
      <c r="Z5" s="1147">
        <v>2012</v>
      </c>
      <c r="AA5" s="1147"/>
      <c r="AB5" s="1147"/>
      <c r="AC5" s="445"/>
      <c r="AD5" s="1147">
        <v>2013</v>
      </c>
      <c r="AE5" s="1147"/>
      <c r="AF5" s="1147"/>
      <c r="AG5" s="445"/>
      <c r="AH5" s="1147">
        <v>2014</v>
      </c>
      <c r="AI5" s="1147"/>
      <c r="AJ5" s="1147"/>
    </row>
    <row r="6" spans="1:36" x14ac:dyDescent="0.2">
      <c r="A6" s="464" t="s">
        <v>396</v>
      </c>
      <c r="B6" s="443"/>
      <c r="C6" s="443"/>
      <c r="D6" s="443"/>
      <c r="E6" s="444"/>
      <c r="F6" s="443"/>
      <c r="G6" s="443"/>
      <c r="H6" s="443"/>
      <c r="I6" s="444"/>
      <c r="J6" s="443"/>
      <c r="K6" s="443"/>
      <c r="L6" s="443"/>
      <c r="M6" s="444"/>
      <c r="N6" s="443"/>
      <c r="O6" s="443"/>
      <c r="P6" s="443"/>
      <c r="Q6" s="444"/>
      <c r="R6" s="443"/>
      <c r="S6" s="443"/>
      <c r="T6" s="443"/>
      <c r="U6" s="444"/>
      <c r="V6" s="464"/>
      <c r="W6" s="464"/>
      <c r="X6" s="464"/>
      <c r="Y6" s="444"/>
      <c r="Z6" s="464"/>
      <c r="AA6" s="464"/>
      <c r="AB6" s="464"/>
      <c r="AC6" s="444"/>
      <c r="AD6" s="464"/>
      <c r="AE6" s="464"/>
      <c r="AF6" s="464"/>
      <c r="AG6" s="444"/>
      <c r="AH6" s="464"/>
      <c r="AI6" s="464"/>
      <c r="AJ6" s="464"/>
    </row>
    <row r="7" spans="1:36" s="15" customFormat="1" ht="12.75" customHeight="1" x14ac:dyDescent="0.2">
      <c r="A7" s="464" t="s">
        <v>452</v>
      </c>
      <c r="B7" s="1150">
        <v>35.6</v>
      </c>
      <c r="C7" s="1150"/>
      <c r="D7" s="1150"/>
      <c r="E7" s="1035"/>
      <c r="F7" s="1150">
        <v>5.8</v>
      </c>
      <c r="G7" s="1150"/>
      <c r="H7" s="1150"/>
      <c r="I7" s="1035"/>
      <c r="J7" s="1150">
        <v>8.8000000000000007</v>
      </c>
      <c r="K7" s="1150"/>
      <c r="L7" s="1150"/>
      <c r="M7" s="1035"/>
      <c r="N7" s="1150">
        <v>25</v>
      </c>
      <c r="O7" s="1150"/>
      <c r="P7" s="1150"/>
      <c r="Q7" s="1035"/>
      <c r="R7" s="1150">
        <v>31.4</v>
      </c>
      <c r="S7" s="1150"/>
      <c r="T7" s="1150"/>
      <c r="U7" s="1035"/>
      <c r="V7" s="1150">
        <v>89.2</v>
      </c>
      <c r="W7" s="1150"/>
      <c r="X7" s="1150"/>
      <c r="Y7" s="1035"/>
      <c r="Z7" s="1150">
        <v>64.5</v>
      </c>
      <c r="AA7" s="1150"/>
      <c r="AB7" s="1150"/>
      <c r="AC7" s="1035"/>
      <c r="AD7" s="1150">
        <v>71.2</v>
      </c>
      <c r="AE7" s="1150"/>
      <c r="AF7" s="1150"/>
      <c r="AG7" s="1035"/>
      <c r="AH7" s="1150">
        <v>0</v>
      </c>
      <c r="AI7" s="1150"/>
      <c r="AJ7" s="1150"/>
    </row>
    <row r="8" spans="1:36" s="15" customFormat="1" ht="12.75" customHeight="1" x14ac:dyDescent="0.2">
      <c r="A8" s="464" t="s">
        <v>453</v>
      </c>
      <c r="B8" s="1151">
        <v>35.700000000000003</v>
      </c>
      <c r="C8" s="1151"/>
      <c r="D8" s="1151"/>
      <c r="E8" s="1037"/>
      <c r="F8" s="1151">
        <v>5.9</v>
      </c>
      <c r="G8" s="1151"/>
      <c r="H8" s="1151"/>
      <c r="I8" s="1037"/>
      <c r="J8" s="1151">
        <v>8.6999999999999993</v>
      </c>
      <c r="K8" s="1151"/>
      <c r="L8" s="1151"/>
      <c r="M8" s="1037"/>
      <c r="N8" s="1151">
        <v>24.4</v>
      </c>
      <c r="O8" s="1151"/>
      <c r="P8" s="1151"/>
      <c r="Q8" s="1037"/>
      <c r="R8" s="1151">
        <v>31.4</v>
      </c>
      <c r="S8" s="1151"/>
      <c r="T8" s="1151"/>
      <c r="U8" s="1037"/>
      <c r="V8" s="1151">
        <v>84.7</v>
      </c>
      <c r="W8" s="1151"/>
      <c r="X8" s="1151"/>
      <c r="Y8" s="1037"/>
      <c r="Z8" s="1151">
        <v>59.5</v>
      </c>
      <c r="AA8" s="1151"/>
      <c r="AB8" s="1151"/>
      <c r="AC8" s="1037"/>
      <c r="AD8" s="1151">
        <v>103.1</v>
      </c>
      <c r="AE8" s="1151"/>
      <c r="AF8" s="1151"/>
      <c r="AG8" s="1037"/>
      <c r="AH8" s="1151">
        <v>0</v>
      </c>
      <c r="AI8" s="1151"/>
      <c r="AJ8" s="1151"/>
    </row>
    <row r="9" spans="1:36" s="15" customFormat="1" ht="12.75" customHeight="1" x14ac:dyDescent="0.2">
      <c r="A9" s="464"/>
      <c r="B9" s="1037"/>
      <c r="C9" s="1037"/>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row>
    <row r="10" spans="1:36" s="15" customFormat="1" ht="12.75" customHeight="1" x14ac:dyDescent="0.2">
      <c r="A10" s="464" t="s">
        <v>542</v>
      </c>
      <c r="B10" s="1151">
        <v>33.6</v>
      </c>
      <c r="C10" s="1151"/>
      <c r="D10" s="1151"/>
      <c r="E10" s="1037"/>
      <c r="F10" s="1151">
        <v>5.5</v>
      </c>
      <c r="G10" s="1151"/>
      <c r="H10" s="1151"/>
      <c r="I10" s="1037"/>
      <c r="J10" s="1151">
        <v>7.3</v>
      </c>
      <c r="K10" s="1151"/>
      <c r="L10" s="1151"/>
      <c r="M10" s="1037"/>
      <c r="N10" s="1151">
        <v>19.100000000000001</v>
      </c>
      <c r="O10" s="1151"/>
      <c r="P10" s="1151"/>
      <c r="Q10" s="1037"/>
      <c r="R10" s="1151">
        <v>32</v>
      </c>
      <c r="S10" s="1151"/>
      <c r="T10" s="1151"/>
      <c r="U10" s="1037"/>
      <c r="V10" s="1151">
        <v>69.3</v>
      </c>
      <c r="W10" s="1151"/>
      <c r="X10" s="1151"/>
      <c r="Y10" s="1037"/>
      <c r="Z10" s="1151">
        <v>48.7</v>
      </c>
      <c r="AA10" s="1151"/>
      <c r="AB10" s="1151"/>
      <c r="AC10" s="1037"/>
      <c r="AD10" s="1151">
        <v>104.2</v>
      </c>
      <c r="AE10" s="1151"/>
      <c r="AF10" s="1151"/>
      <c r="AG10" s="1037"/>
      <c r="AH10" s="1151">
        <v>136.69999999999999</v>
      </c>
      <c r="AI10" s="1151"/>
      <c r="AJ10" s="1151"/>
    </row>
    <row r="11" spans="1:36" s="15" customFormat="1" ht="6" customHeight="1" x14ac:dyDescent="0.2">
      <c r="A11" s="464"/>
      <c r="B11" s="464"/>
      <c r="C11" s="1037"/>
      <c r="D11" s="1037"/>
      <c r="E11" s="1037"/>
      <c r="F11" s="464"/>
      <c r="G11" s="1037"/>
      <c r="H11" s="1037"/>
      <c r="I11" s="1037"/>
      <c r="J11" s="464"/>
      <c r="K11" s="1037"/>
      <c r="L11" s="1037"/>
      <c r="M11" s="1037"/>
      <c r="N11" s="464"/>
      <c r="O11" s="1037"/>
      <c r="P11" s="1037"/>
      <c r="Q11" s="1037"/>
      <c r="R11" s="464"/>
      <c r="S11" s="1037"/>
      <c r="T11" s="1037"/>
      <c r="U11" s="1037"/>
      <c r="V11" s="464"/>
      <c r="W11" s="1037"/>
      <c r="X11" s="1037"/>
      <c r="Y11" s="1037"/>
      <c r="Z11" s="464"/>
      <c r="AA11" s="1037"/>
      <c r="AB11" s="1037"/>
      <c r="AC11" s="1037"/>
      <c r="AD11" s="464"/>
      <c r="AE11" s="1037"/>
      <c r="AF11" s="1037"/>
      <c r="AG11" s="1037"/>
      <c r="AH11" s="464"/>
      <c r="AI11" s="1037"/>
      <c r="AJ11" s="1037"/>
    </row>
    <row r="12" spans="1:36" s="10" customFormat="1" ht="12.75" customHeight="1" x14ac:dyDescent="0.2">
      <c r="A12" s="464" t="s">
        <v>197</v>
      </c>
      <c r="B12" s="1152">
        <v>-2.7</v>
      </c>
      <c r="C12" s="1152"/>
      <c r="D12" s="1152"/>
      <c r="E12" s="590"/>
      <c r="F12" s="1153">
        <v>-1.6</v>
      </c>
      <c r="G12" s="1153"/>
      <c r="H12" s="1153"/>
      <c r="I12" s="590"/>
      <c r="J12" s="1153">
        <v>-1.4</v>
      </c>
      <c r="K12" s="1153"/>
      <c r="L12" s="1153"/>
      <c r="M12" s="444"/>
      <c r="N12" s="443"/>
      <c r="O12" s="1153">
        <v>-3.2</v>
      </c>
      <c r="P12" s="1153"/>
      <c r="Q12" s="444"/>
      <c r="R12" s="443"/>
      <c r="S12" s="1153">
        <v>-10.7</v>
      </c>
      <c r="T12" s="1153"/>
      <c r="U12" s="590"/>
      <c r="V12" s="443"/>
      <c r="W12" s="1153">
        <v>-32.700000000000003</v>
      </c>
      <c r="X12" s="1153"/>
      <c r="Y12" s="590"/>
      <c r="Z12" s="464"/>
      <c r="AA12" s="1152">
        <v>-21.3</v>
      </c>
      <c r="AB12" s="1152"/>
      <c r="AC12" s="590"/>
      <c r="AD12" s="443"/>
      <c r="AE12" s="1153">
        <v>-54.3</v>
      </c>
      <c r="AF12" s="1153"/>
      <c r="AG12" s="590"/>
      <c r="AH12" s="443"/>
      <c r="AI12" s="1153">
        <v>-44.1</v>
      </c>
      <c r="AJ12" s="1153"/>
    </row>
    <row r="13" spans="1:36" s="569" customFormat="1" ht="17.25" customHeight="1" thickBot="1" x14ac:dyDescent="0.25">
      <c r="A13" s="381" t="s">
        <v>198</v>
      </c>
      <c r="B13" s="1154">
        <v>30.9</v>
      </c>
      <c r="C13" s="1154"/>
      <c r="D13" s="1154"/>
      <c r="E13" s="610"/>
      <c r="F13" s="1155">
        <v>3.9</v>
      </c>
      <c r="G13" s="1155"/>
      <c r="H13" s="1155"/>
      <c r="I13" s="610"/>
      <c r="J13" s="1155">
        <v>5.9</v>
      </c>
      <c r="K13" s="1155"/>
      <c r="L13" s="1155"/>
      <c r="M13" s="382"/>
      <c r="N13" s="1155">
        <v>15.9</v>
      </c>
      <c r="O13" s="1155"/>
      <c r="P13" s="1155"/>
      <c r="Q13" s="382"/>
      <c r="R13" s="1155">
        <v>21.3</v>
      </c>
      <c r="S13" s="1155"/>
      <c r="T13" s="1155"/>
      <c r="U13" s="591"/>
      <c r="V13" s="1154">
        <v>36.6</v>
      </c>
      <c r="W13" s="1154"/>
      <c r="X13" s="1154"/>
      <c r="Y13" s="591"/>
      <c r="Z13" s="1154">
        <v>27.4</v>
      </c>
      <c r="AA13" s="1154"/>
      <c r="AB13" s="1154"/>
      <c r="AC13" s="591"/>
      <c r="AD13" s="1154">
        <v>49.9</v>
      </c>
      <c r="AE13" s="1154"/>
      <c r="AF13" s="1154"/>
      <c r="AG13" s="591"/>
      <c r="AH13" s="1154">
        <v>92.6</v>
      </c>
      <c r="AI13" s="1154"/>
      <c r="AJ13" s="1154"/>
    </row>
    <row r="14" spans="1:36" s="10" customFormat="1" ht="12.75" customHeight="1" x14ac:dyDescent="0.25">
      <c r="B14" s="585"/>
      <c r="C14" s="585"/>
      <c r="D14" s="585"/>
      <c r="E14" s="441"/>
      <c r="F14" s="585"/>
      <c r="G14" s="585"/>
      <c r="H14" s="585"/>
      <c r="I14" s="441"/>
      <c r="J14" s="585"/>
      <c r="K14" s="585"/>
      <c r="L14" s="585"/>
      <c r="M14" s="441"/>
      <c r="N14" s="585"/>
      <c r="O14" s="585"/>
      <c r="P14" s="585"/>
      <c r="Q14" s="441"/>
      <c r="R14" s="585"/>
      <c r="S14" s="585"/>
      <c r="T14" s="585"/>
      <c r="U14" s="441"/>
      <c r="V14" s="585"/>
      <c r="W14" s="585"/>
      <c r="X14" s="585"/>
      <c r="Y14" s="441"/>
      <c r="Z14" s="585"/>
      <c r="AA14" s="585"/>
      <c r="AB14" s="585"/>
      <c r="AC14" s="441"/>
      <c r="AD14" s="585"/>
      <c r="AE14" s="585"/>
      <c r="AF14" s="585"/>
      <c r="AG14" s="441"/>
      <c r="AH14" s="585"/>
      <c r="AI14" s="585"/>
      <c r="AJ14" s="585"/>
    </row>
    <row r="15" spans="1:36" s="10" customFormat="1" ht="12.75" customHeight="1" x14ac:dyDescent="0.2">
      <c r="A15" s="464" t="s">
        <v>299</v>
      </c>
      <c r="B15" s="1038"/>
      <c r="C15" s="1162"/>
      <c r="D15" s="1162"/>
      <c r="E15" s="1039"/>
      <c r="F15" s="1038"/>
      <c r="G15" s="1162"/>
      <c r="H15" s="1162"/>
      <c r="I15" s="1039"/>
      <c r="J15" s="1038"/>
      <c r="K15" s="1162"/>
      <c r="L15" s="1162"/>
      <c r="M15" s="1039"/>
      <c r="N15" s="1038"/>
      <c r="O15" s="1162"/>
      <c r="P15" s="1162"/>
      <c r="Q15" s="1039"/>
      <c r="R15" s="1038"/>
      <c r="S15" s="1162"/>
      <c r="T15" s="1162"/>
      <c r="U15" s="1040"/>
      <c r="V15" s="1038"/>
      <c r="W15" s="1162"/>
      <c r="X15" s="1162"/>
      <c r="Y15" s="1040"/>
      <c r="Z15" s="1038"/>
      <c r="AA15" s="1162"/>
      <c r="AB15" s="1162"/>
      <c r="AC15" s="902"/>
      <c r="AD15" s="464"/>
      <c r="AE15" s="1156">
        <v>0.64200000000000002</v>
      </c>
      <c r="AF15" s="1156"/>
      <c r="AG15" s="902"/>
      <c r="AH15" s="464"/>
      <c r="AI15" s="1156">
        <v>0.497</v>
      </c>
      <c r="AJ15" s="1156"/>
    </row>
    <row r="16" spans="1:36" s="10" customFormat="1" ht="12.75" customHeight="1" x14ac:dyDescent="0.2">
      <c r="A16" s="464"/>
      <c r="B16" s="464"/>
      <c r="C16" s="1036"/>
      <c r="D16" s="1036"/>
      <c r="E16" s="805"/>
      <c r="F16" s="464"/>
      <c r="G16" s="1036"/>
      <c r="H16" s="1036"/>
      <c r="I16" s="805"/>
      <c r="J16" s="464"/>
      <c r="K16" s="1036"/>
      <c r="L16" s="1036"/>
      <c r="M16" s="805"/>
      <c r="N16" s="464"/>
      <c r="O16" s="1036"/>
      <c r="P16" s="1036"/>
      <c r="Q16" s="805"/>
      <c r="R16" s="464"/>
      <c r="S16" s="1036"/>
      <c r="T16" s="1036"/>
      <c r="U16" s="902"/>
      <c r="V16" s="464"/>
      <c r="W16" s="1036"/>
      <c r="X16" s="1036"/>
      <c r="Y16" s="902"/>
      <c r="Z16" s="464"/>
      <c r="AA16" s="1036"/>
      <c r="AB16" s="1036"/>
      <c r="AC16" s="902"/>
      <c r="AD16" s="464"/>
      <c r="AE16" s="1036"/>
      <c r="AF16" s="1036"/>
      <c r="AG16" s="902"/>
      <c r="AH16" s="464"/>
      <c r="AI16" s="1036"/>
      <c r="AJ16" s="1036"/>
    </row>
    <row r="17" spans="1:36" s="10" customFormat="1" ht="12.75" customHeight="1" x14ac:dyDescent="0.25">
      <c r="A17" s="342" t="s">
        <v>560</v>
      </c>
      <c r="B17" s="585"/>
      <c r="C17" s="585"/>
      <c r="D17" s="585"/>
      <c r="E17" s="441"/>
      <c r="F17" s="585"/>
      <c r="G17" s="585"/>
      <c r="H17" s="585"/>
      <c r="I17" s="441"/>
      <c r="J17" s="585"/>
      <c r="K17" s="585"/>
      <c r="L17" s="585"/>
      <c r="M17" s="441"/>
      <c r="N17" s="585"/>
      <c r="O17" s="585"/>
      <c r="P17" s="585"/>
      <c r="Q17" s="441"/>
      <c r="R17" s="585"/>
      <c r="S17" s="585"/>
      <c r="T17" s="585"/>
      <c r="U17" s="441"/>
      <c r="V17" s="585"/>
      <c r="W17" s="585"/>
      <c r="X17" s="585"/>
      <c r="Y17" s="441"/>
      <c r="Z17" s="585"/>
      <c r="AA17" s="585"/>
      <c r="AB17" s="585"/>
      <c r="AC17" s="441"/>
      <c r="AD17" s="585"/>
      <c r="AE17" s="585"/>
      <c r="AF17" s="585"/>
      <c r="AG17" s="441"/>
      <c r="AH17" s="585"/>
      <c r="AI17" s="585"/>
      <c r="AJ17" s="585"/>
    </row>
    <row r="18" spans="1:36" s="10" customFormat="1" ht="21" customHeight="1" x14ac:dyDescent="0.2">
      <c r="A18" s="343" t="s">
        <v>211</v>
      </c>
      <c r="B18" s="1147" t="s">
        <v>402</v>
      </c>
      <c r="C18" s="1147"/>
      <c r="D18" s="1147"/>
      <c r="E18" s="445"/>
      <c r="F18" s="1147">
        <v>2007</v>
      </c>
      <c r="G18" s="1147"/>
      <c r="H18" s="1147"/>
      <c r="I18" s="445"/>
      <c r="J18" s="1147">
        <v>2008</v>
      </c>
      <c r="K18" s="1147"/>
      <c r="L18" s="1147"/>
      <c r="M18" s="445"/>
      <c r="N18" s="1147">
        <v>2009</v>
      </c>
      <c r="O18" s="1147"/>
      <c r="P18" s="1147"/>
      <c r="Q18" s="445"/>
      <c r="R18" s="1147">
        <v>2010</v>
      </c>
      <c r="S18" s="1147"/>
      <c r="T18" s="1147"/>
      <c r="U18" s="445"/>
      <c r="V18" s="1147">
        <v>2011</v>
      </c>
      <c r="W18" s="1147"/>
      <c r="X18" s="1147"/>
      <c r="Y18" s="445"/>
      <c r="Z18" s="1147">
        <v>2012</v>
      </c>
      <c r="AA18" s="1147"/>
      <c r="AB18" s="1147"/>
      <c r="AC18" s="445"/>
      <c r="AD18" s="1147">
        <v>2013</v>
      </c>
      <c r="AE18" s="1147"/>
      <c r="AF18" s="1147"/>
      <c r="AG18" s="445"/>
      <c r="AH18" s="1147">
        <v>2014</v>
      </c>
      <c r="AI18" s="1147"/>
      <c r="AJ18" s="1147"/>
    </row>
    <row r="19" spans="1:36" x14ac:dyDescent="0.2">
      <c r="A19" s="464" t="s">
        <v>396</v>
      </c>
      <c r="B19" s="443"/>
      <c r="C19" s="443"/>
      <c r="D19" s="443"/>
      <c r="E19" s="444"/>
      <c r="F19" s="443"/>
      <c r="G19" s="443"/>
      <c r="H19" s="443"/>
      <c r="I19" s="444"/>
      <c r="J19" s="443"/>
      <c r="K19" s="443"/>
      <c r="L19" s="443"/>
      <c r="M19" s="444"/>
      <c r="N19" s="443"/>
      <c r="O19" s="443"/>
      <c r="P19" s="443"/>
      <c r="Q19" s="444"/>
      <c r="R19" s="443"/>
      <c r="S19" s="443"/>
      <c r="T19" s="443"/>
      <c r="U19" s="444"/>
      <c r="V19" s="464"/>
      <c r="W19" s="464"/>
      <c r="X19" s="464"/>
      <c r="Y19" s="444"/>
      <c r="Z19" s="464"/>
      <c r="AA19" s="464"/>
      <c r="AB19" s="464"/>
      <c r="AC19" s="444"/>
      <c r="AD19" s="464"/>
      <c r="AE19" s="464"/>
      <c r="AF19" s="464"/>
      <c r="AG19" s="444"/>
      <c r="AH19" s="464"/>
      <c r="AI19" s="464"/>
      <c r="AJ19" s="464"/>
    </row>
    <row r="20" spans="1:36" s="15" customFormat="1" ht="12.75" customHeight="1" x14ac:dyDescent="0.2">
      <c r="A20" s="464" t="s">
        <v>452</v>
      </c>
      <c r="B20" s="1150">
        <v>10.7</v>
      </c>
      <c r="C20" s="1150"/>
      <c r="D20" s="1150"/>
      <c r="E20" s="1035"/>
      <c r="F20" s="1150">
        <v>4.7</v>
      </c>
      <c r="G20" s="1150"/>
      <c r="H20" s="1150"/>
      <c r="I20" s="1035"/>
      <c r="J20" s="1150">
        <v>7.4</v>
      </c>
      <c r="K20" s="1150"/>
      <c r="L20" s="1150"/>
      <c r="M20" s="1035"/>
      <c r="N20" s="1150">
        <v>15.8</v>
      </c>
      <c r="O20" s="1150"/>
      <c r="P20" s="1150"/>
      <c r="Q20" s="1035"/>
      <c r="R20" s="1150">
        <v>22.7</v>
      </c>
      <c r="S20" s="1150"/>
      <c r="T20" s="1150"/>
      <c r="U20" s="1035"/>
      <c r="V20" s="1150">
        <v>47.8</v>
      </c>
      <c r="W20" s="1150"/>
      <c r="X20" s="1150"/>
      <c r="Y20" s="1035"/>
      <c r="Z20" s="1150">
        <v>49.8</v>
      </c>
      <c r="AA20" s="1150"/>
      <c r="AB20" s="1150"/>
      <c r="AC20" s="1035"/>
      <c r="AD20" s="1150">
        <v>65.3</v>
      </c>
      <c r="AE20" s="1150"/>
      <c r="AF20" s="1150"/>
      <c r="AG20" s="1035"/>
      <c r="AH20" s="1150">
        <v>0</v>
      </c>
      <c r="AI20" s="1150"/>
      <c r="AJ20" s="1150"/>
    </row>
    <row r="21" spans="1:36" s="15" customFormat="1" ht="12.75" customHeight="1" x14ac:dyDescent="0.2">
      <c r="A21" s="464" t="s">
        <v>453</v>
      </c>
      <c r="B21" s="1151">
        <v>10.6</v>
      </c>
      <c r="C21" s="1151"/>
      <c r="D21" s="1151"/>
      <c r="E21" s="1037"/>
      <c r="F21" s="1151">
        <v>5.0999999999999996</v>
      </c>
      <c r="G21" s="1151"/>
      <c r="H21" s="1151"/>
      <c r="I21" s="1037"/>
      <c r="J21" s="1151">
        <v>7.2</v>
      </c>
      <c r="K21" s="1151"/>
      <c r="L21" s="1151"/>
      <c r="M21" s="1037"/>
      <c r="N21" s="1151">
        <v>15.1</v>
      </c>
      <c r="O21" s="1151"/>
      <c r="P21" s="1151"/>
      <c r="Q21" s="1037"/>
      <c r="R21" s="1151">
        <v>22.4</v>
      </c>
      <c r="S21" s="1151"/>
      <c r="T21" s="1151"/>
      <c r="U21" s="1037"/>
      <c r="V21" s="1151">
        <v>44.5</v>
      </c>
      <c r="W21" s="1151"/>
      <c r="X21" s="1151"/>
      <c r="Y21" s="1037"/>
      <c r="Z21" s="1151">
        <v>45.9</v>
      </c>
      <c r="AA21" s="1151"/>
      <c r="AB21" s="1151"/>
      <c r="AC21" s="1037"/>
      <c r="AD21" s="1151">
        <v>93.2</v>
      </c>
      <c r="AE21" s="1151"/>
      <c r="AF21" s="1151"/>
      <c r="AG21" s="1037"/>
      <c r="AH21" s="1151">
        <v>0</v>
      </c>
      <c r="AI21" s="1151"/>
      <c r="AJ21" s="1151"/>
    </row>
    <row r="22" spans="1:36" s="15" customFormat="1" ht="12.75" customHeight="1" x14ac:dyDescent="0.2">
      <c r="A22" s="464"/>
      <c r="B22" s="1037"/>
      <c r="C22" s="1037"/>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row>
    <row r="23" spans="1:36" s="15" customFormat="1" ht="12.75" customHeight="1" x14ac:dyDescent="0.2">
      <c r="A23" s="464" t="s">
        <v>542</v>
      </c>
      <c r="B23" s="1151">
        <v>8.5</v>
      </c>
      <c r="C23" s="1151"/>
      <c r="D23" s="1151"/>
      <c r="E23" s="1037"/>
      <c r="F23" s="1151">
        <v>4.5999999999999996</v>
      </c>
      <c r="G23" s="1151"/>
      <c r="H23" s="1151"/>
      <c r="I23" s="1037"/>
      <c r="J23" s="1151">
        <v>6.3</v>
      </c>
      <c r="K23" s="1151"/>
      <c r="L23" s="1151"/>
      <c r="M23" s="1037"/>
      <c r="N23" s="1151">
        <v>12.7</v>
      </c>
      <c r="O23" s="1151"/>
      <c r="P23" s="1151"/>
      <c r="Q23" s="1037"/>
      <c r="R23" s="1151">
        <v>22.2</v>
      </c>
      <c r="S23" s="1151"/>
      <c r="T23" s="1151"/>
      <c r="U23" s="1037"/>
      <c r="V23" s="1151">
        <v>36.700000000000003</v>
      </c>
      <c r="W23" s="1151"/>
      <c r="X23" s="1151"/>
      <c r="Y23" s="1037"/>
      <c r="Z23" s="1151">
        <v>34.9</v>
      </c>
      <c r="AA23" s="1151"/>
      <c r="AB23" s="1151"/>
      <c r="AC23" s="1037"/>
      <c r="AD23" s="1151">
        <v>95.3</v>
      </c>
      <c r="AE23" s="1151"/>
      <c r="AF23" s="1151"/>
      <c r="AG23" s="1037"/>
      <c r="AH23" s="1151">
        <v>118.9</v>
      </c>
      <c r="AI23" s="1151"/>
      <c r="AJ23" s="1151"/>
    </row>
    <row r="24" spans="1:36" s="15" customFormat="1" ht="6" customHeight="1" x14ac:dyDescent="0.2">
      <c r="A24" s="464"/>
      <c r="B24" s="464"/>
      <c r="C24" s="1037"/>
      <c r="D24" s="1037"/>
      <c r="E24" s="1037"/>
      <c r="F24" s="464"/>
      <c r="G24" s="1037"/>
      <c r="H24" s="1037"/>
      <c r="I24" s="1037"/>
      <c r="J24" s="464"/>
      <c r="K24" s="1037"/>
      <c r="L24" s="1037"/>
      <c r="M24" s="1037"/>
      <c r="N24" s="464"/>
      <c r="O24" s="1037"/>
      <c r="P24" s="1037"/>
      <c r="Q24" s="1037"/>
      <c r="R24" s="464"/>
      <c r="S24" s="1037"/>
      <c r="T24" s="1037"/>
      <c r="U24" s="1037"/>
      <c r="V24" s="464"/>
      <c r="W24" s="1037"/>
      <c r="X24" s="1037"/>
      <c r="Y24" s="1037"/>
      <c r="Z24" s="464"/>
      <c r="AA24" s="1037"/>
      <c r="AB24" s="1037"/>
      <c r="AC24" s="1037"/>
      <c r="AD24" s="464"/>
      <c r="AE24" s="1037"/>
      <c r="AF24" s="1037"/>
      <c r="AG24" s="1037"/>
      <c r="AH24" s="464"/>
      <c r="AI24" s="1037"/>
      <c r="AJ24" s="1037"/>
    </row>
    <row r="25" spans="1:36" s="10" customFormat="1" ht="12.75" customHeight="1" x14ac:dyDescent="0.2">
      <c r="A25" s="464" t="s">
        <v>197</v>
      </c>
      <c r="B25" s="1152">
        <v>-0.4</v>
      </c>
      <c r="C25" s="1152"/>
      <c r="D25" s="1152"/>
      <c r="E25" s="590"/>
      <c r="F25" s="1153">
        <v>-1.3</v>
      </c>
      <c r="G25" s="1153"/>
      <c r="H25" s="1153"/>
      <c r="I25" s="590"/>
      <c r="J25" s="1153">
        <v>-1.3</v>
      </c>
      <c r="K25" s="1153"/>
      <c r="L25" s="1153"/>
      <c r="M25" s="444"/>
      <c r="N25" s="443"/>
      <c r="O25" s="1153">
        <v>-1.8</v>
      </c>
      <c r="P25" s="1153"/>
      <c r="Q25" s="444"/>
      <c r="R25" s="443"/>
      <c r="S25" s="1153">
        <v>-5.9</v>
      </c>
      <c r="T25" s="1153"/>
      <c r="U25" s="590"/>
      <c r="V25" s="443"/>
      <c r="W25" s="1153">
        <v>-14</v>
      </c>
      <c r="X25" s="1153"/>
      <c r="Y25" s="590"/>
      <c r="Z25" s="464"/>
      <c r="AA25" s="1152">
        <v>-15.8</v>
      </c>
      <c r="AB25" s="1152"/>
      <c r="AC25" s="590"/>
      <c r="AD25" s="443"/>
      <c r="AE25" s="1153">
        <v>-50.7</v>
      </c>
      <c r="AF25" s="1153"/>
      <c r="AG25" s="590"/>
      <c r="AH25" s="443"/>
      <c r="AI25" s="1153">
        <v>-39.299999999999997</v>
      </c>
      <c r="AJ25" s="1153"/>
    </row>
    <row r="26" spans="1:36" s="569" customFormat="1" ht="17.25" customHeight="1" thickBot="1" x14ac:dyDescent="0.25">
      <c r="A26" s="381" t="s">
        <v>206</v>
      </c>
      <c r="B26" s="1154">
        <v>8.1</v>
      </c>
      <c r="C26" s="1154"/>
      <c r="D26" s="1154"/>
      <c r="E26" s="610"/>
      <c r="F26" s="1155">
        <v>3.3</v>
      </c>
      <c r="G26" s="1155"/>
      <c r="H26" s="1155"/>
      <c r="I26" s="610"/>
      <c r="J26" s="1155">
        <v>5</v>
      </c>
      <c r="K26" s="1155"/>
      <c r="L26" s="1155"/>
      <c r="M26" s="382"/>
      <c r="N26" s="1155">
        <v>10.9</v>
      </c>
      <c r="O26" s="1155"/>
      <c r="P26" s="1155"/>
      <c r="Q26" s="382"/>
      <c r="R26" s="1155">
        <v>16.3</v>
      </c>
      <c r="S26" s="1155"/>
      <c r="T26" s="1155"/>
      <c r="U26" s="591"/>
      <c r="V26" s="1154">
        <v>22.7</v>
      </c>
      <c r="W26" s="1154"/>
      <c r="X26" s="1154"/>
      <c r="Y26" s="591"/>
      <c r="Z26" s="1154">
        <v>19.100000000000001</v>
      </c>
      <c r="AA26" s="1154"/>
      <c r="AB26" s="1154"/>
      <c r="AC26" s="591"/>
      <c r="AD26" s="1154">
        <v>44.6</v>
      </c>
      <c r="AE26" s="1154"/>
      <c r="AF26" s="1154"/>
      <c r="AG26" s="591"/>
      <c r="AH26" s="1154">
        <v>79.599999999999994</v>
      </c>
      <c r="AI26" s="1154"/>
      <c r="AJ26" s="1154"/>
    </row>
    <row r="27" spans="1:36" s="10" customFormat="1" ht="12.75" customHeight="1" x14ac:dyDescent="0.25">
      <c r="B27" s="585"/>
      <c r="C27" s="585"/>
      <c r="D27" s="585"/>
      <c r="E27" s="441"/>
      <c r="F27" s="585"/>
      <c r="G27" s="585"/>
      <c r="H27" s="585"/>
      <c r="I27" s="441"/>
      <c r="J27" s="585"/>
      <c r="K27" s="585"/>
      <c r="L27" s="585"/>
      <c r="M27" s="441"/>
      <c r="N27" s="585"/>
      <c r="O27" s="585"/>
      <c r="P27" s="585"/>
      <c r="Q27" s="441"/>
      <c r="R27" s="585"/>
      <c r="S27" s="585"/>
      <c r="T27" s="585"/>
      <c r="U27" s="441"/>
      <c r="V27" s="585"/>
      <c r="W27" s="585"/>
      <c r="X27" s="585"/>
      <c r="Y27" s="441"/>
      <c r="Z27" s="585"/>
      <c r="AA27" s="585"/>
      <c r="AB27" s="585"/>
      <c r="AC27" s="441"/>
      <c r="AD27" s="585"/>
      <c r="AE27" s="585"/>
      <c r="AF27" s="585"/>
      <c r="AG27" s="441"/>
      <c r="AH27" s="585"/>
      <c r="AI27" s="585"/>
      <c r="AJ27" s="585"/>
    </row>
    <row r="28" spans="1:36" s="10" customFormat="1" ht="12.75" customHeight="1" x14ac:dyDescent="0.2">
      <c r="A28" s="464" t="s">
        <v>300</v>
      </c>
      <c r="B28" s="1038"/>
      <c r="C28" s="1162"/>
      <c r="D28" s="1162"/>
      <c r="E28" s="1039"/>
      <c r="F28" s="1038"/>
      <c r="G28" s="1162"/>
      <c r="H28" s="1162"/>
      <c r="I28" s="1039"/>
      <c r="J28" s="1038"/>
      <c r="K28" s="1162"/>
      <c r="L28" s="1162"/>
      <c r="M28" s="1039"/>
      <c r="N28" s="1038"/>
      <c r="O28" s="1162"/>
      <c r="P28" s="1162"/>
      <c r="Q28" s="1039"/>
      <c r="R28" s="1038"/>
      <c r="S28" s="1162"/>
      <c r="T28" s="1162"/>
      <c r="U28" s="1040"/>
      <c r="V28" s="1038"/>
      <c r="W28" s="1162"/>
      <c r="X28" s="1162"/>
      <c r="Y28" s="1040"/>
      <c r="Z28" s="1038"/>
      <c r="AA28" s="1162"/>
      <c r="AB28" s="1162"/>
      <c r="AC28" s="902"/>
      <c r="AD28" s="464"/>
      <c r="AE28" s="1156">
        <v>0.754</v>
      </c>
      <c r="AF28" s="1156"/>
      <c r="AG28" s="902"/>
      <c r="AH28" s="464"/>
      <c r="AI28" s="1156">
        <v>0.55500000000000005</v>
      </c>
      <c r="AJ28" s="1156"/>
    </row>
    <row r="29" spans="1:36" s="10" customFormat="1" ht="12.75" customHeight="1" x14ac:dyDescent="0.2">
      <c r="A29" s="464"/>
      <c r="B29" s="464"/>
      <c r="C29" s="1036"/>
      <c r="D29" s="1036"/>
      <c r="E29" s="805"/>
      <c r="F29" s="464"/>
      <c r="G29" s="1036"/>
      <c r="H29" s="1036"/>
      <c r="I29" s="805"/>
      <c r="J29" s="464"/>
      <c r="K29" s="1036"/>
      <c r="L29" s="1036"/>
      <c r="M29" s="805"/>
      <c r="N29" s="464"/>
      <c r="O29" s="1036"/>
      <c r="P29" s="1036"/>
      <c r="Q29" s="805"/>
      <c r="R29" s="464"/>
      <c r="S29" s="1036"/>
      <c r="T29" s="1036"/>
      <c r="U29" s="902"/>
      <c r="V29" s="464"/>
      <c r="W29" s="1036"/>
      <c r="X29" s="1036"/>
      <c r="Y29" s="902"/>
      <c r="Z29" s="464"/>
      <c r="AA29" s="1036"/>
      <c r="AB29" s="1036"/>
      <c r="AC29" s="902"/>
      <c r="AD29" s="464"/>
      <c r="AE29" s="1036"/>
      <c r="AF29" s="1036"/>
      <c r="AG29" s="902"/>
      <c r="AH29" s="464"/>
      <c r="AI29" s="464"/>
      <c r="AJ29" s="464"/>
    </row>
    <row r="30" spans="1:36" s="10" customFormat="1" ht="9.75" customHeight="1" x14ac:dyDescent="0.25">
      <c r="B30" s="585"/>
      <c r="C30" s="585"/>
      <c r="D30" s="585"/>
      <c r="E30" s="441"/>
      <c r="F30" s="585"/>
      <c r="G30" s="585"/>
      <c r="H30" s="585"/>
      <c r="I30" s="441"/>
      <c r="J30" s="585"/>
      <c r="K30" s="585"/>
      <c r="L30" s="585"/>
      <c r="M30" s="441"/>
      <c r="N30" s="585"/>
      <c r="O30" s="585"/>
      <c r="P30" s="585"/>
      <c r="Q30" s="441"/>
      <c r="R30" s="585"/>
      <c r="S30" s="585"/>
      <c r="T30" s="585"/>
      <c r="U30" s="441"/>
      <c r="V30" s="585"/>
      <c r="W30" s="585"/>
      <c r="X30" s="585"/>
      <c r="Y30" s="441"/>
      <c r="Z30" s="585"/>
      <c r="AA30" s="585"/>
      <c r="AB30" s="585"/>
      <c r="AC30" s="441"/>
      <c r="AD30" s="585"/>
      <c r="AE30" s="585"/>
      <c r="AF30" s="585"/>
      <c r="AG30" s="441"/>
      <c r="AH30" s="585"/>
      <c r="AI30" s="585"/>
      <c r="AJ30" s="585"/>
    </row>
    <row r="31" spans="1:36" x14ac:dyDescent="0.2">
      <c r="A31" s="342" t="s">
        <v>561</v>
      </c>
      <c r="B31" s="443"/>
      <c r="C31" s="443"/>
      <c r="D31" s="443"/>
      <c r="E31" s="444"/>
      <c r="F31" s="443"/>
      <c r="G31" s="443"/>
      <c r="H31" s="443"/>
      <c r="I31" s="444"/>
      <c r="J31" s="443"/>
      <c r="K31" s="443"/>
      <c r="L31" s="443"/>
      <c r="M31" s="444"/>
      <c r="N31" s="443"/>
      <c r="O31" s="443"/>
      <c r="P31" s="443"/>
      <c r="Q31" s="444"/>
      <c r="R31" s="443"/>
      <c r="S31" s="443"/>
      <c r="T31" s="443"/>
      <c r="U31" s="444"/>
      <c r="V31" s="443"/>
      <c r="W31" s="443"/>
      <c r="X31" s="443"/>
      <c r="Y31" s="444"/>
      <c r="Z31" s="443"/>
      <c r="AA31" s="443"/>
      <c r="AB31" s="443"/>
      <c r="AC31" s="444"/>
      <c r="AD31" s="443"/>
      <c r="AE31" s="443"/>
      <c r="AF31" s="443"/>
      <c r="AG31" s="444"/>
      <c r="AH31" s="443"/>
      <c r="AI31" s="443"/>
      <c r="AJ31" s="443"/>
    </row>
    <row r="32" spans="1:36" s="10" customFormat="1" ht="21" customHeight="1" x14ac:dyDescent="0.2">
      <c r="A32" s="343" t="s">
        <v>211</v>
      </c>
      <c r="B32" s="1147" t="s">
        <v>402</v>
      </c>
      <c r="C32" s="1147"/>
      <c r="D32" s="1147"/>
      <c r="E32" s="445"/>
      <c r="F32" s="1147">
        <v>2007</v>
      </c>
      <c r="G32" s="1147"/>
      <c r="H32" s="1147"/>
      <c r="I32" s="445"/>
      <c r="J32" s="1147">
        <v>2008</v>
      </c>
      <c r="K32" s="1147"/>
      <c r="L32" s="1147"/>
      <c r="M32" s="445"/>
      <c r="N32" s="1147">
        <v>2009</v>
      </c>
      <c r="O32" s="1147"/>
      <c r="P32" s="1147"/>
      <c r="Q32" s="445"/>
      <c r="R32" s="1147">
        <v>2010</v>
      </c>
      <c r="S32" s="1147"/>
      <c r="T32" s="1147"/>
      <c r="U32" s="445"/>
      <c r="V32" s="1147">
        <v>2011</v>
      </c>
      <c r="W32" s="1147"/>
      <c r="X32" s="1147"/>
      <c r="Y32" s="445"/>
      <c r="Z32" s="1147">
        <v>2012</v>
      </c>
      <c r="AA32" s="1147"/>
      <c r="AB32" s="1147"/>
      <c r="AC32" s="445"/>
      <c r="AD32" s="1147">
        <v>2013</v>
      </c>
      <c r="AE32" s="1147"/>
      <c r="AF32" s="1147"/>
      <c r="AG32" s="445"/>
      <c r="AH32" s="1147">
        <v>2014</v>
      </c>
      <c r="AI32" s="1147"/>
      <c r="AJ32" s="1147"/>
    </row>
    <row r="33" spans="1:36" s="15" customFormat="1" ht="17.25" customHeight="1" x14ac:dyDescent="0.2">
      <c r="A33" s="464" t="s">
        <v>213</v>
      </c>
      <c r="B33" s="1148"/>
      <c r="C33" s="1148"/>
      <c r="D33" s="1148"/>
      <c r="E33" s="1037"/>
      <c r="F33" s="1148"/>
      <c r="G33" s="1148"/>
      <c r="H33" s="1148"/>
      <c r="I33" s="1037"/>
      <c r="J33" s="1148"/>
      <c r="K33" s="1148"/>
      <c r="L33" s="1148"/>
      <c r="M33" s="1037"/>
      <c r="N33" s="1148"/>
      <c r="O33" s="1148"/>
      <c r="P33" s="1148"/>
      <c r="Q33" s="1037"/>
      <c r="R33" s="1148"/>
      <c r="S33" s="1148"/>
      <c r="T33" s="1148"/>
      <c r="U33" s="1037"/>
      <c r="V33" s="1148"/>
      <c r="W33" s="1148"/>
      <c r="X33" s="1148"/>
      <c r="Y33" s="1037"/>
      <c r="Z33" s="1148"/>
      <c r="AA33" s="1148"/>
      <c r="AB33" s="1148"/>
      <c r="AC33" s="1037"/>
      <c r="AD33" s="1148"/>
      <c r="AE33" s="1148"/>
      <c r="AF33" s="1148"/>
      <c r="AG33" s="1037"/>
      <c r="AH33" s="1148"/>
      <c r="AI33" s="1148"/>
      <c r="AJ33" s="1148"/>
    </row>
    <row r="34" spans="1:36" s="15" customFormat="1" ht="12.75" customHeight="1" x14ac:dyDescent="0.2">
      <c r="A34" s="464" t="s">
        <v>212</v>
      </c>
      <c r="B34" s="1149">
        <v>39.1</v>
      </c>
      <c r="C34" s="1149"/>
      <c r="D34" s="1149"/>
      <c r="E34" s="1035"/>
      <c r="F34" s="1149">
        <v>154.80000000000001</v>
      </c>
      <c r="G34" s="1149"/>
      <c r="H34" s="1149"/>
      <c r="I34" s="1035"/>
      <c r="J34" s="1149">
        <v>444.6</v>
      </c>
      <c r="K34" s="1149"/>
      <c r="L34" s="1149"/>
      <c r="M34" s="1035"/>
      <c r="N34" s="1149">
        <v>163.30000000000001</v>
      </c>
      <c r="O34" s="1149"/>
      <c r="P34" s="1149"/>
      <c r="Q34" s="1035"/>
      <c r="R34" s="1149">
        <v>297.39999999999998</v>
      </c>
      <c r="S34" s="1149"/>
      <c r="T34" s="1149"/>
      <c r="U34" s="1035"/>
      <c r="V34" s="1149">
        <v>397</v>
      </c>
      <c r="W34" s="1149"/>
      <c r="X34" s="1149"/>
      <c r="Y34" s="1035"/>
      <c r="Z34" s="1149">
        <v>250.3</v>
      </c>
      <c r="AA34" s="1149"/>
      <c r="AB34" s="1149"/>
      <c r="AC34" s="1035"/>
      <c r="AD34" s="1149">
        <v>280</v>
      </c>
      <c r="AE34" s="1149"/>
      <c r="AF34" s="1149"/>
      <c r="AG34" s="1035"/>
      <c r="AH34" s="1149">
        <v>0</v>
      </c>
      <c r="AI34" s="1149"/>
      <c r="AJ34" s="1149"/>
    </row>
    <row r="35" spans="1:36" s="15" customFormat="1" ht="12.75" customHeight="1" x14ac:dyDescent="0.2">
      <c r="A35" s="464" t="s">
        <v>195</v>
      </c>
      <c r="B35" s="1149">
        <v>34.700000000000003</v>
      </c>
      <c r="C35" s="1149"/>
      <c r="D35" s="1149"/>
      <c r="E35" s="1035"/>
      <c r="F35" s="1149">
        <v>131.19999999999999</v>
      </c>
      <c r="G35" s="1149"/>
      <c r="H35" s="1149"/>
      <c r="I35" s="1035"/>
      <c r="J35" s="1149">
        <v>417.4</v>
      </c>
      <c r="K35" s="1149"/>
      <c r="L35" s="1149"/>
      <c r="M35" s="1035"/>
      <c r="N35" s="1149">
        <v>107.8</v>
      </c>
      <c r="O35" s="1149"/>
      <c r="P35" s="1149"/>
      <c r="Q35" s="1035"/>
      <c r="R35" s="1149">
        <v>209.4</v>
      </c>
      <c r="S35" s="1149"/>
      <c r="T35" s="1149"/>
      <c r="U35" s="1035"/>
      <c r="V35" s="1149">
        <v>371.9</v>
      </c>
      <c r="W35" s="1149"/>
      <c r="X35" s="1149"/>
      <c r="Y35" s="1035"/>
      <c r="Z35" s="1149">
        <v>350.4</v>
      </c>
      <c r="AA35" s="1149"/>
      <c r="AB35" s="1149"/>
      <c r="AC35" s="1035"/>
      <c r="AD35" s="1149">
        <v>0</v>
      </c>
      <c r="AE35" s="1149"/>
      <c r="AF35" s="1149"/>
      <c r="AG35" s="1035"/>
      <c r="AH35" s="1149">
        <v>0</v>
      </c>
      <c r="AI35" s="1149"/>
      <c r="AJ35" s="1149"/>
    </row>
    <row r="36" spans="1:36" s="15" customFormat="1" ht="12.75" customHeight="1" x14ac:dyDescent="0.2">
      <c r="A36" s="464" t="s">
        <v>196</v>
      </c>
      <c r="B36" s="1149">
        <v>32</v>
      </c>
      <c r="C36" s="1149"/>
      <c r="D36" s="1149"/>
      <c r="E36" s="1035"/>
      <c r="F36" s="1149">
        <v>103.5</v>
      </c>
      <c r="G36" s="1149"/>
      <c r="H36" s="1149"/>
      <c r="I36" s="1035"/>
      <c r="J36" s="1149">
        <v>377.5</v>
      </c>
      <c r="K36" s="1149"/>
      <c r="L36" s="1149"/>
      <c r="M36" s="1035"/>
      <c r="N36" s="1149">
        <v>73.099999999999994</v>
      </c>
      <c r="O36" s="1149"/>
      <c r="P36" s="1149"/>
      <c r="Q36" s="1035"/>
      <c r="R36" s="1149">
        <v>204.2</v>
      </c>
      <c r="S36" s="1149"/>
      <c r="T36" s="1149"/>
      <c r="U36" s="1035"/>
      <c r="V36" s="1149">
        <v>447</v>
      </c>
      <c r="W36" s="1149"/>
      <c r="X36" s="1149"/>
      <c r="Y36" s="1035"/>
      <c r="Z36" s="1149">
        <v>0</v>
      </c>
      <c r="AA36" s="1149"/>
      <c r="AB36" s="1149"/>
      <c r="AC36" s="1035"/>
      <c r="AD36" s="1149">
        <v>0</v>
      </c>
      <c r="AE36" s="1149"/>
      <c r="AF36" s="1149"/>
      <c r="AG36" s="1035"/>
      <c r="AH36" s="1149">
        <v>0</v>
      </c>
      <c r="AI36" s="1149"/>
      <c r="AJ36" s="1149"/>
    </row>
    <row r="37" spans="1:36" s="15" customFormat="1" ht="12.75" customHeight="1" x14ac:dyDescent="0.2">
      <c r="A37" s="464" t="s">
        <v>271</v>
      </c>
      <c r="B37" s="1149">
        <v>27.6</v>
      </c>
      <c r="C37" s="1149"/>
      <c r="D37" s="1149"/>
      <c r="E37" s="1035"/>
      <c r="F37" s="1149">
        <v>94.8</v>
      </c>
      <c r="G37" s="1149"/>
      <c r="H37" s="1149"/>
      <c r="I37" s="1035"/>
      <c r="J37" s="1149">
        <v>345.1</v>
      </c>
      <c r="K37" s="1149"/>
      <c r="L37" s="1149"/>
      <c r="M37" s="1035"/>
      <c r="N37" s="1149">
        <v>66</v>
      </c>
      <c r="O37" s="1149"/>
      <c r="P37" s="1149"/>
      <c r="Q37" s="1035"/>
      <c r="R37" s="1149">
        <v>235.8</v>
      </c>
      <c r="S37" s="1149"/>
      <c r="T37" s="1149"/>
      <c r="U37" s="1035"/>
      <c r="V37" s="1149">
        <v>0</v>
      </c>
      <c r="W37" s="1149"/>
      <c r="X37" s="1149"/>
      <c r="Y37" s="1035"/>
      <c r="Z37" s="1149">
        <v>0</v>
      </c>
      <c r="AA37" s="1149"/>
      <c r="AB37" s="1149"/>
      <c r="AC37" s="1035"/>
      <c r="AD37" s="1149">
        <v>0</v>
      </c>
      <c r="AE37" s="1149"/>
      <c r="AF37" s="1149"/>
      <c r="AG37" s="1035"/>
      <c r="AH37" s="1149">
        <v>0</v>
      </c>
      <c r="AI37" s="1149"/>
      <c r="AJ37" s="1149"/>
    </row>
    <row r="38" spans="1:36" s="15" customFormat="1" ht="12.75" customHeight="1" x14ac:dyDescent="0.2">
      <c r="A38" s="464" t="s">
        <v>309</v>
      </c>
      <c r="B38" s="1150">
        <v>27.2</v>
      </c>
      <c r="C38" s="1150"/>
      <c r="D38" s="1150"/>
      <c r="E38" s="1035"/>
      <c r="F38" s="1150">
        <v>83.5</v>
      </c>
      <c r="G38" s="1150"/>
      <c r="H38" s="1150"/>
      <c r="I38" s="1035"/>
      <c r="J38" s="1150">
        <v>340.8</v>
      </c>
      <c r="K38" s="1150"/>
      <c r="L38" s="1150"/>
      <c r="M38" s="1035"/>
      <c r="N38" s="1150">
        <v>89.1</v>
      </c>
      <c r="O38" s="1150"/>
      <c r="P38" s="1150"/>
      <c r="Q38" s="1035"/>
      <c r="R38" s="1150">
        <v>0</v>
      </c>
      <c r="S38" s="1150"/>
      <c r="T38" s="1150"/>
      <c r="U38" s="1035"/>
      <c r="V38" s="1150">
        <v>0</v>
      </c>
      <c r="W38" s="1150"/>
      <c r="X38" s="1150"/>
      <c r="Y38" s="1035"/>
      <c r="Z38" s="1150">
        <v>0</v>
      </c>
      <c r="AA38" s="1150"/>
      <c r="AB38" s="1150"/>
      <c r="AC38" s="1035"/>
      <c r="AD38" s="1150">
        <v>0</v>
      </c>
      <c r="AE38" s="1150"/>
      <c r="AF38" s="1150"/>
      <c r="AG38" s="1035"/>
      <c r="AH38" s="1150">
        <v>0</v>
      </c>
      <c r="AI38" s="1150"/>
      <c r="AJ38" s="1150"/>
    </row>
    <row r="39" spans="1:36" s="15" customFormat="1" ht="12.75" customHeight="1" x14ac:dyDescent="0.2">
      <c r="A39" s="464" t="s">
        <v>347</v>
      </c>
      <c r="B39" s="1150">
        <v>24.4</v>
      </c>
      <c r="C39" s="1150"/>
      <c r="D39" s="1150"/>
      <c r="E39" s="1035"/>
      <c r="F39" s="1150">
        <v>81</v>
      </c>
      <c r="G39" s="1150"/>
      <c r="H39" s="1150"/>
      <c r="I39" s="1035"/>
      <c r="J39" s="1150">
        <v>355.6</v>
      </c>
      <c r="K39" s="1150"/>
      <c r="L39" s="1150"/>
      <c r="M39" s="1035"/>
      <c r="N39" s="1150">
        <v>0</v>
      </c>
      <c r="O39" s="1150"/>
      <c r="P39" s="1150"/>
      <c r="Q39" s="1035"/>
      <c r="R39" s="1150">
        <v>0</v>
      </c>
      <c r="S39" s="1150"/>
      <c r="T39" s="1150"/>
      <c r="U39" s="1035"/>
      <c r="V39" s="1150">
        <v>0</v>
      </c>
      <c r="W39" s="1150"/>
      <c r="X39" s="1150"/>
      <c r="Y39" s="1035"/>
      <c r="Z39" s="1150">
        <v>0</v>
      </c>
      <c r="AA39" s="1150"/>
      <c r="AB39" s="1150"/>
      <c r="AC39" s="1035"/>
      <c r="AD39" s="1150">
        <v>0</v>
      </c>
      <c r="AE39" s="1150"/>
      <c r="AF39" s="1150"/>
      <c r="AG39" s="1035"/>
      <c r="AH39" s="1150">
        <v>0</v>
      </c>
      <c r="AI39" s="1150"/>
      <c r="AJ39" s="1150"/>
    </row>
    <row r="40" spans="1:36" s="15" customFormat="1" ht="12.75" customHeight="1" x14ac:dyDescent="0.2">
      <c r="A40" s="464" t="s">
        <v>353</v>
      </c>
      <c r="B40" s="1150">
        <v>24</v>
      </c>
      <c r="C40" s="1150"/>
      <c r="D40" s="1150"/>
      <c r="E40" s="1035"/>
      <c r="F40" s="1150">
        <v>87.6</v>
      </c>
      <c r="G40" s="1150"/>
      <c r="H40" s="1150"/>
      <c r="I40" s="1035"/>
      <c r="J40" s="1150">
        <v>0</v>
      </c>
      <c r="K40" s="1150"/>
      <c r="L40" s="1150"/>
      <c r="M40" s="1035"/>
      <c r="N40" s="1150">
        <v>0</v>
      </c>
      <c r="O40" s="1150"/>
      <c r="P40" s="1150"/>
      <c r="Q40" s="1035"/>
      <c r="R40" s="1150">
        <v>0</v>
      </c>
      <c r="S40" s="1150"/>
      <c r="T40" s="1150"/>
      <c r="U40" s="1035"/>
      <c r="V40" s="1150">
        <v>0</v>
      </c>
      <c r="W40" s="1150"/>
      <c r="X40" s="1150"/>
      <c r="Y40" s="1035"/>
      <c r="Z40" s="1150">
        <v>0</v>
      </c>
      <c r="AA40" s="1150"/>
      <c r="AB40" s="1150"/>
      <c r="AC40" s="1035"/>
      <c r="AD40" s="1150">
        <v>0</v>
      </c>
      <c r="AE40" s="1150"/>
      <c r="AF40" s="1150"/>
      <c r="AG40" s="1035"/>
      <c r="AH40" s="1150">
        <v>0</v>
      </c>
      <c r="AI40" s="1150"/>
      <c r="AJ40" s="1150"/>
    </row>
    <row r="41" spans="1:36" s="15" customFormat="1" ht="12.75" customHeight="1" x14ac:dyDescent="0.2">
      <c r="A41" s="464" t="s">
        <v>444</v>
      </c>
      <c r="B41" s="1150">
        <v>60.6</v>
      </c>
      <c r="C41" s="1150"/>
      <c r="D41" s="1150"/>
      <c r="E41" s="1035"/>
      <c r="F41" s="1150">
        <v>0</v>
      </c>
      <c r="G41" s="1150"/>
      <c r="H41" s="1150"/>
      <c r="I41" s="1035"/>
      <c r="J41" s="1150">
        <v>0</v>
      </c>
      <c r="K41" s="1150"/>
      <c r="L41" s="1150"/>
      <c r="M41" s="1035"/>
      <c r="N41" s="1150">
        <v>0</v>
      </c>
      <c r="O41" s="1150"/>
      <c r="P41" s="1150"/>
      <c r="Q41" s="1035"/>
      <c r="R41" s="1150">
        <v>0</v>
      </c>
      <c r="S41" s="1150"/>
      <c r="T41" s="1150"/>
      <c r="U41" s="1035"/>
      <c r="V41" s="1150">
        <v>0</v>
      </c>
      <c r="W41" s="1150"/>
      <c r="X41" s="1150"/>
      <c r="Y41" s="1035"/>
      <c r="Z41" s="1150">
        <v>0</v>
      </c>
      <c r="AA41" s="1150"/>
      <c r="AB41" s="1150"/>
      <c r="AC41" s="1035"/>
      <c r="AD41" s="1150">
        <v>0</v>
      </c>
      <c r="AE41" s="1150"/>
      <c r="AF41" s="1150"/>
      <c r="AG41" s="1035"/>
      <c r="AH41" s="1150">
        <v>0</v>
      </c>
      <c r="AI41" s="1150"/>
      <c r="AJ41" s="1150"/>
    </row>
    <row r="42" spans="1:36" s="15" customFormat="1" ht="12.75" customHeight="1" x14ac:dyDescent="0.2">
      <c r="A42" s="464" t="s">
        <v>542</v>
      </c>
      <c r="B42" s="1151">
        <v>58.6</v>
      </c>
      <c r="C42" s="1151"/>
      <c r="D42" s="1151"/>
      <c r="E42" s="1037"/>
      <c r="F42" s="1151">
        <v>87.8</v>
      </c>
      <c r="G42" s="1151"/>
      <c r="H42" s="1151"/>
      <c r="I42" s="1037"/>
      <c r="J42" s="1151">
        <v>350.9</v>
      </c>
      <c r="K42" s="1151"/>
      <c r="L42" s="1151"/>
      <c r="M42" s="1037"/>
      <c r="N42" s="1151">
        <v>81.7</v>
      </c>
      <c r="O42" s="1151"/>
      <c r="P42" s="1151"/>
      <c r="Q42" s="1037"/>
      <c r="R42" s="1151">
        <v>229.4</v>
      </c>
      <c r="S42" s="1151"/>
      <c r="T42" s="1151"/>
      <c r="U42" s="1037"/>
      <c r="V42" s="1151">
        <v>450.4</v>
      </c>
      <c r="W42" s="1151"/>
      <c r="X42" s="1151"/>
      <c r="Y42" s="1037"/>
      <c r="Z42" s="1151">
        <v>338.8</v>
      </c>
      <c r="AA42" s="1151"/>
      <c r="AB42" s="1151"/>
      <c r="AC42" s="1037"/>
      <c r="AD42" s="1151">
        <v>259.8</v>
      </c>
      <c r="AE42" s="1151"/>
      <c r="AF42" s="1151"/>
      <c r="AG42" s="1037"/>
      <c r="AH42" s="1151">
        <v>274.8</v>
      </c>
      <c r="AI42" s="1151"/>
      <c r="AJ42" s="1151"/>
    </row>
    <row r="43" spans="1:36" s="15" customFormat="1" ht="6" customHeight="1" x14ac:dyDescent="0.2">
      <c r="A43" s="464"/>
      <c r="B43" s="464"/>
      <c r="C43" s="1037"/>
      <c r="D43" s="1037"/>
      <c r="E43" s="1037"/>
      <c r="F43" s="464"/>
      <c r="G43" s="1037"/>
      <c r="H43" s="1037"/>
      <c r="I43" s="1037"/>
      <c r="J43" s="464"/>
      <c r="K43" s="1037"/>
      <c r="L43" s="1037"/>
      <c r="M43" s="1037"/>
      <c r="N43" s="464"/>
      <c r="O43" s="1037"/>
      <c r="P43" s="1037"/>
      <c r="Q43" s="1037"/>
      <c r="R43" s="464"/>
      <c r="S43" s="1037"/>
      <c r="T43" s="1037"/>
      <c r="U43" s="1037"/>
      <c r="V43" s="464"/>
      <c r="W43" s="1037"/>
      <c r="X43" s="1037"/>
      <c r="Y43" s="1037"/>
      <c r="Z43" s="464"/>
      <c r="AA43" s="1037"/>
      <c r="AB43" s="1037"/>
      <c r="AC43" s="1037"/>
      <c r="AD43" s="464"/>
      <c r="AE43" s="1037"/>
      <c r="AF43" s="1037"/>
      <c r="AG43" s="1037"/>
      <c r="AH43" s="464"/>
      <c r="AI43" s="1037"/>
      <c r="AJ43" s="1037"/>
    </row>
    <row r="44" spans="1:36" s="10" customFormat="1" ht="12.75" customHeight="1" x14ac:dyDescent="0.2">
      <c r="A44" s="464" t="s">
        <v>197</v>
      </c>
      <c r="B44" s="1152">
        <v>-26</v>
      </c>
      <c r="C44" s="1152"/>
      <c r="D44" s="1152"/>
      <c r="E44" s="590"/>
      <c r="F44" s="1152">
        <v>-78.900000000000006</v>
      </c>
      <c r="G44" s="1152"/>
      <c r="H44" s="1152"/>
      <c r="I44" s="590"/>
      <c r="J44" s="1152">
        <v>-337.6</v>
      </c>
      <c r="K44" s="1152"/>
      <c r="L44" s="1152"/>
      <c r="M44" s="444"/>
      <c r="N44" s="443"/>
      <c r="O44" s="1161">
        <v>-57</v>
      </c>
      <c r="P44" s="1161"/>
      <c r="Q44" s="444"/>
      <c r="R44" s="443"/>
      <c r="S44" s="1153">
        <v>-188.6</v>
      </c>
      <c r="T44" s="1153"/>
      <c r="U44" s="590"/>
      <c r="V44" s="443"/>
      <c r="W44" s="1153">
        <v>-262.10000000000002</v>
      </c>
      <c r="X44" s="1153"/>
      <c r="Y44" s="590"/>
      <c r="Z44" s="464"/>
      <c r="AA44" s="1152">
        <v>-233.3</v>
      </c>
      <c r="AB44" s="1152"/>
      <c r="AC44" s="590"/>
      <c r="AD44" s="443"/>
      <c r="AE44" s="1153">
        <v>-135</v>
      </c>
      <c r="AF44" s="1153"/>
      <c r="AG44" s="590"/>
      <c r="AH44" s="443"/>
      <c r="AI44" s="1153">
        <v>-61.1</v>
      </c>
      <c r="AJ44" s="1153"/>
    </row>
    <row r="45" spans="1:36" s="569" customFormat="1" ht="17.25" customHeight="1" thickBot="1" x14ac:dyDescent="0.25">
      <c r="A45" s="381" t="s">
        <v>198</v>
      </c>
      <c r="B45" s="1154">
        <v>32.6</v>
      </c>
      <c r="C45" s="1154"/>
      <c r="D45" s="1154"/>
      <c r="E45" s="610"/>
      <c r="F45" s="1154">
        <v>8.9</v>
      </c>
      <c r="G45" s="1154"/>
      <c r="H45" s="1154"/>
      <c r="I45" s="610"/>
      <c r="J45" s="1154">
        <v>13.3</v>
      </c>
      <c r="K45" s="1154"/>
      <c r="L45" s="1154"/>
      <c r="M45" s="382"/>
      <c r="N45" s="1160">
        <v>24.7</v>
      </c>
      <c r="O45" s="1160"/>
      <c r="P45" s="1160"/>
      <c r="Q45" s="904"/>
      <c r="R45" s="1154">
        <v>40.799999999999997</v>
      </c>
      <c r="S45" s="1154"/>
      <c r="T45" s="1154"/>
      <c r="U45" s="591"/>
      <c r="V45" s="1154">
        <v>188.3</v>
      </c>
      <c r="W45" s="1154"/>
      <c r="X45" s="1154"/>
      <c r="Y45" s="591"/>
      <c r="Z45" s="1154">
        <v>105.5</v>
      </c>
      <c r="AA45" s="1154"/>
      <c r="AB45" s="1154"/>
      <c r="AC45" s="591"/>
      <c r="AD45" s="1154">
        <v>124.8</v>
      </c>
      <c r="AE45" s="1154"/>
      <c r="AF45" s="1154"/>
      <c r="AG45" s="591"/>
      <c r="AH45" s="1160">
        <v>213.7</v>
      </c>
      <c r="AI45" s="1160"/>
      <c r="AJ45" s="1160"/>
    </row>
    <row r="46" spans="1:36" ht="6.75" customHeight="1" x14ac:dyDescent="0.2">
      <c r="A46" s="464"/>
      <c r="B46" s="443"/>
      <c r="C46" s="443"/>
      <c r="D46" s="443"/>
      <c r="E46" s="444"/>
      <c r="F46" s="443"/>
      <c r="G46" s="443"/>
      <c r="H46" s="443"/>
      <c r="I46" s="444"/>
      <c r="J46" s="443"/>
      <c r="K46" s="443"/>
      <c r="L46" s="443"/>
      <c r="M46" s="444"/>
      <c r="N46" s="443"/>
      <c r="O46" s="443"/>
      <c r="P46" s="443"/>
      <c r="Q46" s="444"/>
      <c r="R46" s="443"/>
      <c r="S46" s="443"/>
      <c r="T46" s="443"/>
      <c r="U46" s="444"/>
      <c r="V46" s="464"/>
      <c r="W46" s="464"/>
      <c r="X46" s="464"/>
      <c r="Y46" s="444"/>
      <c r="Z46" s="464"/>
      <c r="AA46" s="464"/>
      <c r="AB46" s="464"/>
      <c r="AC46" s="444"/>
      <c r="AD46" s="464"/>
      <c r="AE46" s="464"/>
      <c r="AF46" s="464"/>
      <c r="AG46" s="444"/>
      <c r="AH46" s="464"/>
      <c r="AI46" s="464"/>
      <c r="AJ46" s="464"/>
    </row>
    <row r="47" spans="1:36" ht="13.5" x14ac:dyDescent="0.2">
      <c r="A47" s="464" t="s">
        <v>299</v>
      </c>
      <c r="B47" s="1038"/>
      <c r="C47" s="1162"/>
      <c r="D47" s="1162"/>
      <c r="E47" s="1039"/>
      <c r="F47" s="1038"/>
      <c r="G47" s="1162"/>
      <c r="H47" s="1162"/>
      <c r="I47" s="1039"/>
      <c r="J47" s="1038"/>
      <c r="K47" s="1162"/>
      <c r="L47" s="1162"/>
      <c r="M47" s="1039"/>
      <c r="N47" s="1038"/>
      <c r="O47" s="1162"/>
      <c r="P47" s="1162"/>
      <c r="Q47" s="1039"/>
      <c r="R47" s="1038"/>
      <c r="S47" s="1162"/>
      <c r="T47" s="1162"/>
      <c r="U47" s="1040"/>
      <c r="V47" s="1038"/>
      <c r="W47" s="1162"/>
      <c r="X47" s="1162"/>
      <c r="Y47" s="1040"/>
      <c r="Z47" s="1038"/>
      <c r="AA47" s="1162"/>
      <c r="AB47" s="1162"/>
      <c r="AC47" s="902"/>
      <c r="AD47" s="464"/>
      <c r="AE47" s="1156">
        <v>0.26800000000000002</v>
      </c>
      <c r="AF47" s="1156"/>
      <c r="AG47" s="902"/>
      <c r="AH47" s="464"/>
      <c r="AI47" s="1156">
        <v>0.316</v>
      </c>
      <c r="AJ47" s="1156"/>
    </row>
    <row r="48" spans="1:36" x14ac:dyDescent="0.2">
      <c r="A48" s="464"/>
      <c r="B48" s="443"/>
      <c r="C48" s="443"/>
      <c r="D48" s="443"/>
      <c r="E48" s="444"/>
      <c r="F48" s="443"/>
      <c r="G48" s="443"/>
      <c r="H48" s="443"/>
      <c r="I48" s="444"/>
      <c r="J48" s="443"/>
      <c r="K48" s="443"/>
      <c r="L48" s="443"/>
      <c r="M48" s="444"/>
      <c r="N48" s="443"/>
      <c r="O48" s="443"/>
      <c r="P48" s="443"/>
      <c r="Q48" s="444"/>
      <c r="R48" s="443"/>
      <c r="S48" s="443"/>
      <c r="T48" s="443"/>
      <c r="U48" s="444"/>
      <c r="V48" s="464"/>
      <c r="W48" s="464"/>
      <c r="X48" s="464"/>
      <c r="Y48" s="444"/>
      <c r="Z48" s="464"/>
      <c r="AA48" s="464"/>
      <c r="AB48" s="464"/>
      <c r="AC48" s="444"/>
      <c r="AD48" s="464"/>
      <c r="AE48" s="464"/>
      <c r="AF48" s="464"/>
      <c r="AG48" s="444"/>
      <c r="AH48" s="464"/>
      <c r="AI48" s="464"/>
      <c r="AJ48" s="464"/>
    </row>
    <row r="49" spans="1:36" x14ac:dyDescent="0.2">
      <c r="A49" s="342" t="s">
        <v>582</v>
      </c>
      <c r="B49" s="443"/>
      <c r="C49" s="443"/>
      <c r="D49" s="443"/>
      <c r="E49" s="444"/>
      <c r="F49" s="443"/>
      <c r="G49" s="443"/>
      <c r="H49" s="443"/>
      <c r="I49" s="444"/>
      <c r="J49" s="443"/>
      <c r="K49" s="443"/>
      <c r="L49" s="443"/>
      <c r="M49" s="444"/>
      <c r="N49" s="443"/>
      <c r="O49" s="443"/>
      <c r="P49" s="443"/>
      <c r="Q49" s="444"/>
      <c r="R49" s="443"/>
      <c r="S49" s="443"/>
      <c r="T49" s="443"/>
      <c r="U49" s="444"/>
      <c r="V49" s="443"/>
      <c r="W49" s="443"/>
      <c r="X49" s="443"/>
      <c r="Y49" s="444"/>
      <c r="Z49" s="443"/>
      <c r="AA49" s="443"/>
      <c r="AB49" s="443"/>
      <c r="AC49" s="444"/>
      <c r="AD49" s="443"/>
      <c r="AE49" s="443"/>
      <c r="AF49" s="443"/>
      <c r="AG49" s="444"/>
      <c r="AH49" s="443"/>
      <c r="AI49" s="443"/>
      <c r="AJ49" s="443"/>
    </row>
    <row r="50" spans="1:36" s="10" customFormat="1" ht="21" customHeight="1" x14ac:dyDescent="0.2">
      <c r="A50" s="343" t="s">
        <v>211</v>
      </c>
      <c r="B50" s="1147" t="s">
        <v>402</v>
      </c>
      <c r="C50" s="1147"/>
      <c r="D50" s="1147"/>
      <c r="E50" s="445"/>
      <c r="F50" s="1147">
        <v>2007</v>
      </c>
      <c r="G50" s="1147"/>
      <c r="H50" s="1147"/>
      <c r="I50" s="445"/>
      <c r="J50" s="1147">
        <v>2008</v>
      </c>
      <c r="K50" s="1147"/>
      <c r="L50" s="1147"/>
      <c r="M50" s="445"/>
      <c r="N50" s="1147">
        <v>2009</v>
      </c>
      <c r="O50" s="1147"/>
      <c r="P50" s="1147"/>
      <c r="Q50" s="445"/>
      <c r="R50" s="1147">
        <v>2010</v>
      </c>
      <c r="S50" s="1147"/>
      <c r="T50" s="1147"/>
      <c r="U50" s="445"/>
      <c r="V50" s="1147">
        <v>2011</v>
      </c>
      <c r="W50" s="1147"/>
      <c r="X50" s="1147"/>
      <c r="Y50" s="445"/>
      <c r="Z50" s="1147">
        <v>2012</v>
      </c>
      <c r="AA50" s="1147"/>
      <c r="AB50" s="1147"/>
      <c r="AC50" s="445"/>
      <c r="AD50" s="1147">
        <v>2013</v>
      </c>
      <c r="AE50" s="1147"/>
      <c r="AF50" s="1147"/>
      <c r="AG50" s="445"/>
      <c r="AH50" s="1147">
        <v>2014</v>
      </c>
      <c r="AI50" s="1147"/>
      <c r="AJ50" s="1147"/>
    </row>
    <row r="51" spans="1:36" ht="24" customHeight="1" x14ac:dyDescent="0.2">
      <c r="A51" s="464" t="s">
        <v>213</v>
      </c>
      <c r="B51" s="1157"/>
      <c r="C51" s="1157"/>
      <c r="D51" s="1157"/>
      <c r="E51" s="1037"/>
      <c r="F51" s="1157"/>
      <c r="G51" s="1157"/>
      <c r="H51" s="1157"/>
      <c r="I51" s="1037"/>
      <c r="J51" s="1157"/>
      <c r="K51" s="1157"/>
      <c r="L51" s="1157"/>
      <c r="M51" s="1037"/>
      <c r="N51" s="1157"/>
      <c r="O51" s="1157"/>
      <c r="P51" s="1157"/>
      <c r="Q51" s="1037"/>
      <c r="R51" s="1157"/>
      <c r="S51" s="1157"/>
      <c r="T51" s="1157"/>
      <c r="U51" s="1037"/>
      <c r="V51" s="1157"/>
      <c r="W51" s="1157"/>
      <c r="X51" s="1157"/>
      <c r="Y51" s="1037"/>
      <c r="Z51" s="1157"/>
      <c r="AA51" s="1157"/>
      <c r="AB51" s="1157"/>
      <c r="AC51" s="1037"/>
      <c r="AD51" s="1157"/>
      <c r="AE51" s="1157"/>
      <c r="AF51" s="1157"/>
      <c r="AG51" s="1037"/>
      <c r="AH51" s="1157"/>
      <c r="AI51" s="1157"/>
      <c r="AJ51" s="1157"/>
    </row>
    <row r="52" spans="1:36" ht="12.75" customHeight="1" x14ac:dyDescent="0.2">
      <c r="A52" s="464" t="s">
        <v>212</v>
      </c>
      <c r="B52" s="1149">
        <v>39.1</v>
      </c>
      <c r="C52" s="1149"/>
      <c r="D52" s="1149"/>
      <c r="E52" s="1035"/>
      <c r="F52" s="1149">
        <v>151.19999999999999</v>
      </c>
      <c r="G52" s="1149"/>
      <c r="H52" s="1149"/>
      <c r="I52" s="1035"/>
      <c r="J52" s="1149">
        <v>403.9</v>
      </c>
      <c r="K52" s="1149"/>
      <c r="L52" s="1149"/>
      <c r="M52" s="1035"/>
      <c r="N52" s="1149">
        <v>161.69999999999999</v>
      </c>
      <c r="O52" s="1149"/>
      <c r="P52" s="1149"/>
      <c r="Q52" s="1035"/>
      <c r="R52" s="1149">
        <v>263.60000000000002</v>
      </c>
      <c r="S52" s="1149"/>
      <c r="T52" s="1149"/>
      <c r="U52" s="1035"/>
      <c r="V52" s="1149">
        <v>340.8</v>
      </c>
      <c r="W52" s="1149"/>
      <c r="X52" s="1149"/>
      <c r="Y52" s="1035"/>
      <c r="Z52" s="1149">
        <v>201.4</v>
      </c>
      <c r="AA52" s="1149"/>
      <c r="AB52" s="1149"/>
      <c r="AC52" s="1035"/>
      <c r="AD52" s="1150">
        <v>270.10000000000002</v>
      </c>
      <c r="AE52" s="1150"/>
      <c r="AF52" s="1150"/>
      <c r="AG52" s="1035"/>
      <c r="AH52" s="1149">
        <v>0</v>
      </c>
      <c r="AI52" s="1149"/>
      <c r="AJ52" s="1149"/>
    </row>
    <row r="53" spans="1:36" ht="12.75" customHeight="1" x14ac:dyDescent="0.2">
      <c r="A53" s="464" t="s">
        <v>195</v>
      </c>
      <c r="B53" s="1149">
        <v>34.700000000000003</v>
      </c>
      <c r="C53" s="1149"/>
      <c r="D53" s="1149"/>
      <c r="E53" s="1035"/>
      <c r="F53" s="1149">
        <v>125</v>
      </c>
      <c r="G53" s="1149"/>
      <c r="H53" s="1149"/>
      <c r="I53" s="1035"/>
      <c r="J53" s="1149">
        <v>370.3</v>
      </c>
      <c r="K53" s="1149"/>
      <c r="L53" s="1149"/>
      <c r="M53" s="1035"/>
      <c r="N53" s="1149">
        <v>106.5</v>
      </c>
      <c r="O53" s="1149"/>
      <c r="P53" s="1149"/>
      <c r="Q53" s="1035"/>
      <c r="R53" s="1149">
        <v>185.8</v>
      </c>
      <c r="S53" s="1149"/>
      <c r="T53" s="1149"/>
      <c r="U53" s="1035"/>
      <c r="V53" s="1149">
        <v>319.3</v>
      </c>
      <c r="W53" s="1149"/>
      <c r="X53" s="1149"/>
      <c r="Y53" s="1035"/>
      <c r="Z53" s="1150">
        <v>228.6</v>
      </c>
      <c r="AA53" s="1150"/>
      <c r="AB53" s="1150"/>
      <c r="AC53" s="1035"/>
      <c r="AD53" s="1149">
        <v>0</v>
      </c>
      <c r="AE53" s="1149"/>
      <c r="AF53" s="1149"/>
      <c r="AG53" s="1035"/>
      <c r="AH53" s="1149">
        <v>0</v>
      </c>
      <c r="AI53" s="1149"/>
      <c r="AJ53" s="1149"/>
    </row>
    <row r="54" spans="1:36" ht="12.75" customHeight="1" x14ac:dyDescent="0.2">
      <c r="A54" s="464" t="s">
        <v>196</v>
      </c>
      <c r="B54" s="1149">
        <v>32</v>
      </c>
      <c r="C54" s="1149"/>
      <c r="D54" s="1149"/>
      <c r="E54" s="1035"/>
      <c r="F54" s="1149">
        <v>99.5</v>
      </c>
      <c r="G54" s="1149"/>
      <c r="H54" s="1149"/>
      <c r="I54" s="1035"/>
      <c r="J54" s="1149">
        <v>334.4</v>
      </c>
      <c r="K54" s="1149"/>
      <c r="L54" s="1149"/>
      <c r="M54" s="1035"/>
      <c r="N54" s="1149">
        <v>72.400000000000006</v>
      </c>
      <c r="O54" s="1149"/>
      <c r="P54" s="1149"/>
      <c r="Q54" s="1035"/>
      <c r="R54" s="1149">
        <v>180.1</v>
      </c>
      <c r="S54" s="1149"/>
      <c r="T54" s="1149"/>
      <c r="U54" s="1035"/>
      <c r="V54" s="1150">
        <v>354.6</v>
      </c>
      <c r="W54" s="1150"/>
      <c r="X54" s="1150"/>
      <c r="Y54" s="1035"/>
      <c r="Z54" s="1149">
        <v>0</v>
      </c>
      <c r="AA54" s="1149"/>
      <c r="AB54" s="1149"/>
      <c r="AC54" s="1035"/>
      <c r="AD54" s="1149">
        <v>0</v>
      </c>
      <c r="AE54" s="1149"/>
      <c r="AF54" s="1149"/>
      <c r="AG54" s="1035"/>
      <c r="AH54" s="1149">
        <v>0</v>
      </c>
      <c r="AI54" s="1149"/>
      <c r="AJ54" s="1149"/>
    </row>
    <row r="55" spans="1:36" ht="12.75" customHeight="1" x14ac:dyDescent="0.2">
      <c r="A55" s="464" t="s">
        <v>271</v>
      </c>
      <c r="B55" s="1149">
        <v>27.6</v>
      </c>
      <c r="C55" s="1149"/>
      <c r="D55" s="1149"/>
      <c r="E55" s="1035"/>
      <c r="F55" s="1149">
        <v>91.3</v>
      </c>
      <c r="G55" s="1149"/>
      <c r="H55" s="1149"/>
      <c r="I55" s="1035"/>
      <c r="J55" s="1149">
        <v>304.2</v>
      </c>
      <c r="K55" s="1149"/>
      <c r="L55" s="1149"/>
      <c r="M55" s="1035"/>
      <c r="N55" s="1149">
        <v>65.3</v>
      </c>
      <c r="O55" s="1149"/>
      <c r="P55" s="1149"/>
      <c r="Q55" s="1035"/>
      <c r="R55" s="1150">
        <v>202.3</v>
      </c>
      <c r="S55" s="1150"/>
      <c r="T55" s="1150"/>
      <c r="U55" s="1035"/>
      <c r="V55" s="1149">
        <v>0</v>
      </c>
      <c r="W55" s="1149"/>
      <c r="X55" s="1149"/>
      <c r="Y55" s="1035"/>
      <c r="Z55" s="1149">
        <v>0</v>
      </c>
      <c r="AA55" s="1149"/>
      <c r="AB55" s="1149"/>
      <c r="AC55" s="1035"/>
      <c r="AD55" s="1149">
        <v>0</v>
      </c>
      <c r="AE55" s="1149"/>
      <c r="AF55" s="1149"/>
      <c r="AG55" s="1035"/>
      <c r="AH55" s="1149">
        <v>0</v>
      </c>
      <c r="AI55" s="1149"/>
      <c r="AJ55" s="1149"/>
    </row>
    <row r="56" spans="1:36" ht="12.75" customHeight="1" x14ac:dyDescent="0.2">
      <c r="A56" s="464" t="s">
        <v>309</v>
      </c>
      <c r="B56" s="1150">
        <v>27.2</v>
      </c>
      <c r="C56" s="1150"/>
      <c r="D56" s="1150"/>
      <c r="E56" s="1035"/>
      <c r="F56" s="1150">
        <v>80.2</v>
      </c>
      <c r="G56" s="1150"/>
      <c r="H56" s="1150"/>
      <c r="I56" s="1035"/>
      <c r="J56" s="1150">
        <v>302.7</v>
      </c>
      <c r="K56" s="1150"/>
      <c r="L56" s="1150"/>
      <c r="M56" s="1035"/>
      <c r="N56" s="1150">
        <v>79.099999999999994</v>
      </c>
      <c r="O56" s="1150"/>
      <c r="P56" s="1150"/>
      <c r="Q56" s="1035"/>
      <c r="R56" s="1150">
        <v>0</v>
      </c>
      <c r="S56" s="1150"/>
      <c r="T56" s="1150"/>
      <c r="U56" s="1035"/>
      <c r="V56" s="1150">
        <v>0</v>
      </c>
      <c r="W56" s="1150"/>
      <c r="X56" s="1150"/>
      <c r="Y56" s="1035"/>
      <c r="Z56" s="1150">
        <v>0</v>
      </c>
      <c r="AA56" s="1150"/>
      <c r="AB56" s="1150"/>
      <c r="AC56" s="1035"/>
      <c r="AD56" s="1150">
        <v>0</v>
      </c>
      <c r="AE56" s="1150"/>
      <c r="AF56" s="1150"/>
      <c r="AG56" s="1035"/>
      <c r="AH56" s="1150">
        <v>0</v>
      </c>
      <c r="AI56" s="1150"/>
      <c r="AJ56" s="1150"/>
    </row>
    <row r="57" spans="1:36" ht="12.75" customHeight="1" x14ac:dyDescent="0.2">
      <c r="A57" s="464" t="s">
        <v>347</v>
      </c>
      <c r="B57" s="1150">
        <v>24.4</v>
      </c>
      <c r="C57" s="1150"/>
      <c r="D57" s="1150"/>
      <c r="E57" s="1035"/>
      <c r="F57" s="1150">
        <v>77.900000000000006</v>
      </c>
      <c r="G57" s="1150"/>
      <c r="H57" s="1150"/>
      <c r="I57" s="1035"/>
      <c r="J57" s="1150">
        <v>314.89999999999998</v>
      </c>
      <c r="K57" s="1150"/>
      <c r="L57" s="1150"/>
      <c r="M57" s="1035"/>
      <c r="N57" s="1150">
        <v>0</v>
      </c>
      <c r="O57" s="1150"/>
      <c r="P57" s="1150"/>
      <c r="Q57" s="1035"/>
      <c r="R57" s="1150">
        <v>0</v>
      </c>
      <c r="S57" s="1150"/>
      <c r="T57" s="1150"/>
      <c r="U57" s="1035"/>
      <c r="V57" s="1150">
        <v>0</v>
      </c>
      <c r="W57" s="1150"/>
      <c r="X57" s="1150"/>
      <c r="Y57" s="1035"/>
      <c r="Z57" s="1150">
        <v>0</v>
      </c>
      <c r="AA57" s="1150"/>
      <c r="AB57" s="1150"/>
      <c r="AC57" s="1035"/>
      <c r="AD57" s="1150">
        <v>0</v>
      </c>
      <c r="AE57" s="1150"/>
      <c r="AF57" s="1150"/>
      <c r="AG57" s="1035"/>
      <c r="AH57" s="1150">
        <v>0</v>
      </c>
      <c r="AI57" s="1150"/>
      <c r="AJ57" s="1150"/>
    </row>
    <row r="58" spans="1:36" ht="12.75" customHeight="1" x14ac:dyDescent="0.2">
      <c r="A58" s="464" t="s">
        <v>353</v>
      </c>
      <c r="B58" s="1150">
        <v>24</v>
      </c>
      <c r="C58" s="1150"/>
      <c r="D58" s="1150"/>
      <c r="E58" s="1035"/>
      <c r="F58" s="1150">
        <v>83.6</v>
      </c>
      <c r="G58" s="1150"/>
      <c r="H58" s="1150"/>
      <c r="I58" s="1035"/>
      <c r="J58" s="1150">
        <v>0</v>
      </c>
      <c r="K58" s="1150"/>
      <c r="L58" s="1150"/>
      <c r="M58" s="1035"/>
      <c r="N58" s="1150">
        <v>0</v>
      </c>
      <c r="O58" s="1150"/>
      <c r="P58" s="1150"/>
      <c r="Q58" s="1035"/>
      <c r="R58" s="1150">
        <v>0</v>
      </c>
      <c r="S58" s="1150"/>
      <c r="T58" s="1150"/>
      <c r="U58" s="1035"/>
      <c r="V58" s="1150">
        <v>0</v>
      </c>
      <c r="W58" s="1150"/>
      <c r="X58" s="1150"/>
      <c r="Y58" s="1035"/>
      <c r="Z58" s="1150">
        <v>0</v>
      </c>
      <c r="AA58" s="1150"/>
      <c r="AB58" s="1150"/>
      <c r="AC58" s="1035"/>
      <c r="AD58" s="1150">
        <v>0</v>
      </c>
      <c r="AE58" s="1150"/>
      <c r="AF58" s="1150"/>
      <c r="AG58" s="1035"/>
      <c r="AH58" s="1150">
        <v>0</v>
      </c>
      <c r="AI58" s="1150"/>
      <c r="AJ58" s="1150"/>
    </row>
    <row r="59" spans="1:36" ht="12.75" customHeight="1" x14ac:dyDescent="0.2">
      <c r="A59" s="464" t="s">
        <v>444</v>
      </c>
      <c r="B59" s="1150">
        <v>35.5</v>
      </c>
      <c r="C59" s="1150"/>
      <c r="D59" s="1150"/>
      <c r="E59" s="1035"/>
      <c r="F59" s="1150">
        <v>0</v>
      </c>
      <c r="G59" s="1150"/>
      <c r="H59" s="1150"/>
      <c r="I59" s="1035"/>
      <c r="J59" s="1150">
        <v>0</v>
      </c>
      <c r="K59" s="1150"/>
      <c r="L59" s="1150"/>
      <c r="M59" s="1035"/>
      <c r="N59" s="1150">
        <v>0</v>
      </c>
      <c r="O59" s="1150"/>
      <c r="P59" s="1150"/>
      <c r="Q59" s="1035"/>
      <c r="R59" s="1150">
        <v>0</v>
      </c>
      <c r="S59" s="1150"/>
      <c r="T59" s="1150"/>
      <c r="U59" s="1035"/>
      <c r="V59" s="1150">
        <v>0</v>
      </c>
      <c r="W59" s="1150"/>
      <c r="X59" s="1150"/>
      <c r="Y59" s="1035"/>
      <c r="Z59" s="1150">
        <v>0</v>
      </c>
      <c r="AA59" s="1150"/>
      <c r="AB59" s="1150"/>
      <c r="AC59" s="1035"/>
      <c r="AD59" s="1150">
        <v>0</v>
      </c>
      <c r="AE59" s="1150"/>
      <c r="AF59" s="1150"/>
      <c r="AG59" s="1035"/>
      <c r="AH59" s="1150">
        <v>0</v>
      </c>
      <c r="AI59" s="1150"/>
      <c r="AJ59" s="1150"/>
    </row>
    <row r="60" spans="1:36" s="15" customFormat="1" ht="12.75" customHeight="1" x14ac:dyDescent="0.2">
      <c r="A60" s="464" t="s">
        <v>542</v>
      </c>
      <c r="B60" s="1151">
        <v>33.5</v>
      </c>
      <c r="C60" s="1151"/>
      <c r="D60" s="1151"/>
      <c r="E60" s="1037"/>
      <c r="F60" s="1151">
        <v>83.7</v>
      </c>
      <c r="G60" s="1151"/>
      <c r="H60" s="1151"/>
      <c r="I60" s="1037"/>
      <c r="J60" s="1151">
        <v>311.10000000000002</v>
      </c>
      <c r="K60" s="1151"/>
      <c r="L60" s="1151"/>
      <c r="M60" s="1037"/>
      <c r="N60" s="1151">
        <v>74.7</v>
      </c>
      <c r="O60" s="1151"/>
      <c r="P60" s="1151"/>
      <c r="Q60" s="1037"/>
      <c r="R60" s="1151">
        <v>195</v>
      </c>
      <c r="S60" s="1151"/>
      <c r="T60" s="1151"/>
      <c r="U60" s="1037"/>
      <c r="V60" s="1151">
        <v>361.5</v>
      </c>
      <c r="W60" s="1151"/>
      <c r="X60" s="1151"/>
      <c r="Y60" s="1037"/>
      <c r="Z60" s="1151">
        <v>216.8</v>
      </c>
      <c r="AA60" s="1151"/>
      <c r="AB60" s="1151"/>
      <c r="AC60" s="1037"/>
      <c r="AD60" s="1151">
        <v>250.9</v>
      </c>
      <c r="AE60" s="1151"/>
      <c r="AF60" s="1151"/>
      <c r="AG60" s="1037"/>
      <c r="AH60" s="1151">
        <v>257</v>
      </c>
      <c r="AI60" s="1151"/>
      <c r="AJ60" s="1151"/>
    </row>
    <row r="61" spans="1:36" s="15" customFormat="1" ht="6" customHeight="1" x14ac:dyDescent="0.2">
      <c r="A61" s="464"/>
      <c r="B61" s="464"/>
      <c r="C61" s="1037"/>
      <c r="D61" s="1037"/>
      <c r="E61" s="1037"/>
      <c r="F61" s="464"/>
      <c r="G61" s="1037"/>
      <c r="H61" s="1037"/>
      <c r="I61" s="1037"/>
      <c r="J61" s="464"/>
      <c r="K61" s="1037"/>
      <c r="L61" s="1037"/>
      <c r="M61" s="1037"/>
      <c r="N61" s="464"/>
      <c r="O61" s="1037"/>
      <c r="P61" s="1037"/>
      <c r="Q61" s="1037"/>
      <c r="R61" s="464"/>
      <c r="S61" s="1037"/>
      <c r="T61" s="1037"/>
      <c r="U61" s="1037"/>
      <c r="V61" s="464"/>
      <c r="W61" s="1037"/>
      <c r="X61" s="1037"/>
      <c r="Y61" s="1037"/>
      <c r="Z61" s="464"/>
      <c r="AA61" s="1037"/>
      <c r="AB61" s="1037"/>
      <c r="AC61" s="1037"/>
      <c r="AD61" s="464"/>
      <c r="AE61" s="1037"/>
      <c r="AF61" s="1037"/>
      <c r="AG61" s="1037"/>
      <c r="AH61" s="464"/>
      <c r="AI61" s="1037"/>
      <c r="AJ61" s="1037"/>
    </row>
    <row r="62" spans="1:36" s="10" customFormat="1" ht="12.75" customHeight="1" x14ac:dyDescent="0.2">
      <c r="A62" s="464" t="s">
        <v>197</v>
      </c>
      <c r="B62" s="1152">
        <v>-23.7</v>
      </c>
      <c r="C62" s="1152"/>
      <c r="D62" s="1152"/>
      <c r="E62" s="804"/>
      <c r="F62" s="1152">
        <v>-75.400000000000006</v>
      </c>
      <c r="G62" s="1152"/>
      <c r="H62" s="1152"/>
      <c r="I62" s="804"/>
      <c r="J62" s="1152">
        <v>-298.89999999999998</v>
      </c>
      <c r="K62" s="1152"/>
      <c r="L62" s="1152"/>
      <c r="M62" s="805"/>
      <c r="N62" s="464"/>
      <c r="O62" s="1152">
        <v>-55.1</v>
      </c>
      <c r="P62" s="1152"/>
      <c r="Q62" s="444"/>
      <c r="R62" s="443"/>
      <c r="S62" s="1153">
        <v>-160.6</v>
      </c>
      <c r="T62" s="1153"/>
      <c r="U62" s="590"/>
      <c r="V62" s="443"/>
      <c r="W62" s="1153">
        <v>-219.9</v>
      </c>
      <c r="X62" s="1153"/>
      <c r="Y62" s="590"/>
      <c r="Z62" s="443"/>
      <c r="AA62" s="1153">
        <v>-122.7</v>
      </c>
      <c r="AB62" s="1153"/>
      <c r="AC62" s="590"/>
      <c r="AD62" s="443"/>
      <c r="AE62" s="1153">
        <v>-131.4</v>
      </c>
      <c r="AF62" s="1153"/>
      <c r="AG62" s="590"/>
      <c r="AH62" s="443"/>
      <c r="AI62" s="1153">
        <v>-56.3</v>
      </c>
      <c r="AJ62" s="1153"/>
    </row>
    <row r="63" spans="1:36" s="569" customFormat="1" ht="17.25" customHeight="1" thickBot="1" x14ac:dyDescent="0.25">
      <c r="A63" s="381" t="s">
        <v>206</v>
      </c>
      <c r="B63" s="1155">
        <v>9.8000000000000007</v>
      </c>
      <c r="C63" s="1155"/>
      <c r="D63" s="1155"/>
      <c r="E63" s="610"/>
      <c r="F63" s="1155">
        <v>8.3000000000000007</v>
      </c>
      <c r="G63" s="1155"/>
      <c r="H63" s="1155"/>
      <c r="I63" s="610"/>
      <c r="J63" s="1155">
        <v>12.2</v>
      </c>
      <c r="K63" s="1155"/>
      <c r="L63" s="1155"/>
      <c r="M63" s="382"/>
      <c r="N63" s="1155">
        <v>19.600000000000001</v>
      </c>
      <c r="O63" s="1155"/>
      <c r="P63" s="1155"/>
      <c r="Q63" s="382"/>
      <c r="R63" s="1155">
        <v>34.4</v>
      </c>
      <c r="S63" s="1155"/>
      <c r="T63" s="1155"/>
      <c r="U63" s="591"/>
      <c r="V63" s="1154">
        <v>141.6</v>
      </c>
      <c r="W63" s="1154"/>
      <c r="X63" s="1154"/>
      <c r="Y63" s="591"/>
      <c r="Z63" s="1154">
        <v>94.1</v>
      </c>
      <c r="AA63" s="1154"/>
      <c r="AB63" s="1154"/>
      <c r="AC63" s="591"/>
      <c r="AD63" s="1154">
        <v>119.5</v>
      </c>
      <c r="AE63" s="1154"/>
      <c r="AF63" s="1154"/>
      <c r="AG63" s="591"/>
      <c r="AH63" s="1154">
        <v>200.7</v>
      </c>
      <c r="AI63" s="1154"/>
      <c r="AJ63" s="1154"/>
    </row>
    <row r="64" spans="1:36" ht="6.75" customHeight="1" x14ac:dyDescent="0.2">
      <c r="A64" s="464"/>
      <c r="B64" s="443"/>
      <c r="C64" s="443"/>
      <c r="D64" s="443"/>
      <c r="E64" s="444"/>
      <c r="F64" s="443"/>
      <c r="G64" s="443"/>
      <c r="H64" s="443"/>
      <c r="I64" s="444"/>
      <c r="J64" s="443"/>
      <c r="K64" s="443"/>
      <c r="L64" s="443"/>
      <c r="M64" s="444"/>
      <c r="N64" s="443"/>
      <c r="O64" s="443"/>
      <c r="P64" s="443"/>
      <c r="Q64" s="444"/>
      <c r="R64" s="443"/>
      <c r="S64" s="443"/>
      <c r="T64" s="443"/>
      <c r="U64" s="444"/>
      <c r="V64" s="464"/>
      <c r="W64" s="464"/>
      <c r="X64" s="464"/>
      <c r="Y64" s="444"/>
      <c r="Z64" s="464"/>
      <c r="AA64" s="464"/>
      <c r="AB64" s="464"/>
      <c r="AC64" s="444"/>
      <c r="AD64" s="464"/>
      <c r="AE64" s="464"/>
      <c r="AF64" s="464"/>
      <c r="AG64" s="444"/>
      <c r="AH64" s="464"/>
      <c r="AI64" s="464"/>
      <c r="AJ64" s="464"/>
    </row>
    <row r="65" spans="1:36" ht="13.5" x14ac:dyDescent="0.2">
      <c r="A65" s="464" t="s">
        <v>300</v>
      </c>
      <c r="B65" s="1038"/>
      <c r="C65" s="1162"/>
      <c r="D65" s="1162"/>
      <c r="E65" s="1039"/>
      <c r="F65" s="1038"/>
      <c r="G65" s="1162"/>
      <c r="H65" s="1162"/>
      <c r="I65" s="1039"/>
      <c r="J65" s="1038"/>
      <c r="K65" s="1162"/>
      <c r="L65" s="1162"/>
      <c r="M65" s="1039"/>
      <c r="N65" s="1038"/>
      <c r="O65" s="1162"/>
      <c r="P65" s="1162"/>
      <c r="Q65" s="1039"/>
      <c r="R65" s="1038"/>
      <c r="S65" s="1162"/>
      <c r="T65" s="1162"/>
      <c r="U65" s="1040"/>
      <c r="V65" s="1038"/>
      <c r="W65" s="1162"/>
      <c r="X65" s="1162"/>
      <c r="Y65" s="1040"/>
      <c r="Z65" s="1038"/>
      <c r="AA65" s="1162"/>
      <c r="AB65" s="1162"/>
      <c r="AC65" s="902"/>
      <c r="AD65" s="464"/>
      <c r="AE65" s="1156">
        <v>0.32700000000000001</v>
      </c>
      <c r="AF65" s="1156"/>
      <c r="AG65" s="902"/>
      <c r="AH65" s="464"/>
      <c r="AI65" s="1156">
        <v>0.35899999999999999</v>
      </c>
      <c r="AJ65" s="1156"/>
    </row>
    <row r="66" spans="1:36" x14ac:dyDescent="0.2">
      <c r="A66" s="464"/>
      <c r="B66" s="443"/>
      <c r="C66" s="443"/>
      <c r="D66" s="443"/>
      <c r="E66" s="444"/>
      <c r="F66" s="443"/>
      <c r="G66" s="443"/>
      <c r="H66" s="443"/>
      <c r="I66" s="444"/>
      <c r="J66" s="443"/>
      <c r="K66" s="443"/>
      <c r="L66" s="443"/>
      <c r="M66" s="444"/>
      <c r="N66" s="443"/>
      <c r="O66" s="443"/>
      <c r="P66" s="443"/>
      <c r="Q66" s="444"/>
      <c r="R66" s="443"/>
      <c r="S66" s="443"/>
      <c r="T66" s="443"/>
      <c r="U66" s="444"/>
      <c r="V66" s="464"/>
      <c r="W66" s="443"/>
      <c r="X66" s="443"/>
      <c r="Y66" s="444"/>
      <c r="Z66" s="464"/>
      <c r="AA66" s="443"/>
      <c r="AB66" s="443"/>
      <c r="AC66" s="444"/>
      <c r="AD66" s="464"/>
      <c r="AE66" s="443"/>
      <c r="AF66" s="443"/>
      <c r="AG66" s="444"/>
      <c r="AH66" s="464"/>
      <c r="AI66" s="464"/>
      <c r="AJ66" s="464"/>
    </row>
    <row r="67" spans="1:36" x14ac:dyDescent="0.2">
      <c r="A67" s="464" t="s">
        <v>301</v>
      </c>
      <c r="B67" s="1041"/>
      <c r="C67" s="1162"/>
      <c r="D67" s="1162"/>
      <c r="E67" s="1042"/>
      <c r="F67" s="1041"/>
      <c r="G67" s="1162"/>
      <c r="H67" s="1162"/>
      <c r="I67" s="1042"/>
      <c r="J67" s="1041"/>
      <c r="K67" s="1162"/>
      <c r="L67" s="1162"/>
      <c r="M67" s="1042"/>
      <c r="N67" s="1041"/>
      <c r="O67" s="1162"/>
      <c r="P67" s="1162"/>
      <c r="Q67" s="1042"/>
      <c r="R67" s="1041"/>
      <c r="S67" s="1162"/>
      <c r="T67" s="1162"/>
      <c r="U67" s="1040"/>
      <c r="V67" s="1041"/>
      <c r="W67" s="1162"/>
      <c r="X67" s="1162"/>
      <c r="Y67" s="1040"/>
      <c r="Z67" s="1041"/>
      <c r="AA67" s="1162"/>
      <c r="AB67" s="1162"/>
      <c r="AC67" s="592"/>
      <c r="AE67" s="1158">
        <v>0.36099999999999999</v>
      </c>
      <c r="AF67" s="1158"/>
      <c r="AG67" s="592"/>
      <c r="AI67" s="1158">
        <v>0.35899999999999999</v>
      </c>
      <c r="AJ67" s="1158"/>
    </row>
    <row r="68" spans="1:36" x14ac:dyDescent="0.2">
      <c r="A68" s="443" t="s">
        <v>446</v>
      </c>
      <c r="B68" s="1041"/>
      <c r="C68" s="1162"/>
      <c r="D68" s="1162"/>
      <c r="E68" s="1042"/>
      <c r="F68" s="1041"/>
      <c r="G68" s="1162"/>
      <c r="H68" s="1162"/>
      <c r="I68" s="1042"/>
      <c r="J68" s="1041"/>
      <c r="K68" s="1162"/>
      <c r="L68" s="1162"/>
      <c r="M68" s="1042"/>
      <c r="N68" s="1041"/>
      <c r="O68" s="1162"/>
      <c r="P68" s="1162"/>
      <c r="Q68" s="1042"/>
      <c r="R68" s="1041"/>
      <c r="S68" s="1162"/>
      <c r="T68" s="1162"/>
      <c r="U68" s="1040"/>
      <c r="V68" s="1041"/>
      <c r="W68" s="1162"/>
      <c r="X68" s="1162"/>
      <c r="Y68" s="1040"/>
      <c r="Z68" s="1041"/>
      <c r="AA68" s="1162"/>
      <c r="AB68" s="1162"/>
      <c r="AC68" s="592"/>
      <c r="AE68" s="1158">
        <v>3.4000000000000002E-2</v>
      </c>
      <c r="AF68" s="1158"/>
      <c r="AG68" s="592"/>
      <c r="AI68" s="1158" t="s">
        <v>3</v>
      </c>
      <c r="AJ68" s="1158"/>
    </row>
    <row r="70" spans="1:36" ht="14.25" x14ac:dyDescent="0.2">
      <c r="A70" s="63" t="s">
        <v>575</v>
      </c>
    </row>
    <row r="71" spans="1:36" ht="14.25" x14ac:dyDescent="0.2">
      <c r="A71" s="981" t="s">
        <v>471</v>
      </c>
      <c r="B71" s="982"/>
      <c r="C71" s="982"/>
      <c r="D71" s="982"/>
      <c r="E71" s="983"/>
      <c r="F71" s="982"/>
      <c r="G71" s="982"/>
      <c r="H71" s="982"/>
      <c r="I71" s="983"/>
      <c r="J71" s="982"/>
      <c r="K71" s="982"/>
      <c r="L71" s="982"/>
      <c r="M71" s="983"/>
      <c r="N71" s="982"/>
      <c r="O71" s="982"/>
      <c r="P71" s="982"/>
      <c r="Q71" s="983"/>
      <c r="R71" s="982"/>
      <c r="S71" s="982"/>
      <c r="T71" s="982"/>
      <c r="U71" s="983"/>
      <c r="V71" s="982"/>
    </row>
  </sheetData>
  <mergeCells count="398">
    <mergeCell ref="AD26:AF26"/>
    <mergeCell ref="Z23:AB23"/>
    <mergeCell ref="AD23:AF23"/>
    <mergeCell ref="AH23:AJ23"/>
    <mergeCell ref="J13:L13"/>
    <mergeCell ref="N13:P13"/>
    <mergeCell ref="R13:T13"/>
    <mergeCell ref="V13:X13"/>
    <mergeCell ref="Z13:AB13"/>
    <mergeCell ref="V26:X26"/>
    <mergeCell ref="Z26:AB26"/>
    <mergeCell ref="AH20:AJ20"/>
    <mergeCell ref="AD21:AF21"/>
    <mergeCell ref="AH21:AJ21"/>
    <mergeCell ref="AI25:AJ25"/>
    <mergeCell ref="AI28:AJ28"/>
    <mergeCell ref="K28:L28"/>
    <mergeCell ref="O28:P28"/>
    <mergeCell ref="S28:T28"/>
    <mergeCell ref="W28:X28"/>
    <mergeCell ref="AA28:AB28"/>
    <mergeCell ref="AE28:AF28"/>
    <mergeCell ref="AH18:AJ18"/>
    <mergeCell ref="C15:D15"/>
    <mergeCell ref="G15:H15"/>
    <mergeCell ref="K15:L15"/>
    <mergeCell ref="O15:P15"/>
    <mergeCell ref="S15:T15"/>
    <mergeCell ref="W15:X15"/>
    <mergeCell ref="AA15:AB15"/>
    <mergeCell ref="AE15:AF15"/>
    <mergeCell ref="AI15:AJ15"/>
    <mergeCell ref="B26:D26"/>
    <mergeCell ref="F26:H26"/>
    <mergeCell ref="J26:L26"/>
    <mergeCell ref="N26:P26"/>
    <mergeCell ref="R26:T26"/>
    <mergeCell ref="AH26:AJ26"/>
    <mergeCell ref="AE25:AF25"/>
    <mergeCell ref="AD5:AF5"/>
    <mergeCell ref="AH5:AJ5"/>
    <mergeCell ref="B18:D18"/>
    <mergeCell ref="F18:H18"/>
    <mergeCell ref="J18:L18"/>
    <mergeCell ref="N18:P18"/>
    <mergeCell ref="R18:T18"/>
    <mergeCell ref="V18:X18"/>
    <mergeCell ref="Z18:AB18"/>
    <mergeCell ref="AD18:AF18"/>
    <mergeCell ref="AD13:AF13"/>
    <mergeCell ref="AH13:AJ13"/>
    <mergeCell ref="AA12:AB12"/>
    <mergeCell ref="AE12:AF12"/>
    <mergeCell ref="AI12:AJ12"/>
    <mergeCell ref="B13:D13"/>
    <mergeCell ref="F13:H13"/>
    <mergeCell ref="W12:X12"/>
    <mergeCell ref="AH8:AJ8"/>
    <mergeCell ref="B10:D10"/>
    <mergeCell ref="F10:H10"/>
    <mergeCell ref="J10:L10"/>
    <mergeCell ref="N10:P10"/>
    <mergeCell ref="R10:T10"/>
    <mergeCell ref="B5:D5"/>
    <mergeCell ref="F5:H5"/>
    <mergeCell ref="J5:L5"/>
    <mergeCell ref="N5:P5"/>
    <mergeCell ref="R5:T5"/>
    <mergeCell ref="V5:X5"/>
    <mergeCell ref="Z5:AB5"/>
    <mergeCell ref="C28:D28"/>
    <mergeCell ref="G28:H28"/>
    <mergeCell ref="B12:D12"/>
    <mergeCell ref="F12:H12"/>
    <mergeCell ref="B25:D25"/>
    <mergeCell ref="F25:H25"/>
    <mergeCell ref="J25:L25"/>
    <mergeCell ref="O25:P25"/>
    <mergeCell ref="S25:T25"/>
    <mergeCell ref="W25:X25"/>
    <mergeCell ref="AA25:AB25"/>
    <mergeCell ref="B23:D23"/>
    <mergeCell ref="F23:H23"/>
    <mergeCell ref="J23:L23"/>
    <mergeCell ref="N23:P23"/>
    <mergeCell ref="R23:T23"/>
    <mergeCell ref="V23:X23"/>
    <mergeCell ref="AE67:AF67"/>
    <mergeCell ref="AI67:AJ67"/>
    <mergeCell ref="C68:D68"/>
    <mergeCell ref="G68:H68"/>
    <mergeCell ref="K68:L68"/>
    <mergeCell ref="O68:P68"/>
    <mergeCell ref="S68:T68"/>
    <mergeCell ref="W68:X68"/>
    <mergeCell ref="AA68:AB68"/>
    <mergeCell ref="C67:D67"/>
    <mergeCell ref="G67:H67"/>
    <mergeCell ref="K67:L67"/>
    <mergeCell ref="O67:P67"/>
    <mergeCell ref="S67:T67"/>
    <mergeCell ref="W67:X67"/>
    <mergeCell ref="AE68:AF68"/>
    <mergeCell ref="AI68:AJ68"/>
    <mergeCell ref="AA67:AB67"/>
    <mergeCell ref="V21:X21"/>
    <mergeCell ref="Z21:AB21"/>
    <mergeCell ref="N60:P60"/>
    <mergeCell ref="R60:T60"/>
    <mergeCell ref="V60:X60"/>
    <mergeCell ref="Z60:AB60"/>
    <mergeCell ref="B58:D58"/>
    <mergeCell ref="F58:H58"/>
    <mergeCell ref="J58:L58"/>
    <mergeCell ref="N58:P58"/>
    <mergeCell ref="R58:T58"/>
    <mergeCell ref="V58:X58"/>
    <mergeCell ref="Z58:AB58"/>
    <mergeCell ref="Z55:AB55"/>
    <mergeCell ref="B63:D63"/>
    <mergeCell ref="F63:H63"/>
    <mergeCell ref="J63:L63"/>
    <mergeCell ref="N63:P63"/>
    <mergeCell ref="B21:D21"/>
    <mergeCell ref="F21:H21"/>
    <mergeCell ref="J21:L21"/>
    <mergeCell ref="N21:P21"/>
    <mergeCell ref="R21:T21"/>
    <mergeCell ref="AE65:AF65"/>
    <mergeCell ref="AI65:AJ65"/>
    <mergeCell ref="B20:D20"/>
    <mergeCell ref="F20:H20"/>
    <mergeCell ref="J20:L20"/>
    <mergeCell ref="N20:P20"/>
    <mergeCell ref="R20:T20"/>
    <mergeCell ref="V20:X20"/>
    <mergeCell ref="Z20:AB20"/>
    <mergeCell ref="AD20:AF20"/>
    <mergeCell ref="Z63:AB63"/>
    <mergeCell ref="AD63:AF63"/>
    <mergeCell ref="AH63:AJ63"/>
    <mergeCell ref="C65:D65"/>
    <mergeCell ref="G65:H65"/>
    <mergeCell ref="K65:L65"/>
    <mergeCell ref="O65:P65"/>
    <mergeCell ref="S65:T65"/>
    <mergeCell ref="W65:X65"/>
    <mergeCell ref="R63:T63"/>
    <mergeCell ref="V63:X63"/>
    <mergeCell ref="Z59:AB59"/>
    <mergeCell ref="AD59:AF59"/>
    <mergeCell ref="AA65:AB65"/>
    <mergeCell ref="AH59:AJ59"/>
    <mergeCell ref="B59:D59"/>
    <mergeCell ref="F59:H59"/>
    <mergeCell ref="J59:L59"/>
    <mergeCell ref="N59:P59"/>
    <mergeCell ref="R59:T59"/>
    <mergeCell ref="V59:X59"/>
    <mergeCell ref="AH60:AJ60"/>
    <mergeCell ref="B62:D62"/>
    <mergeCell ref="F62:H62"/>
    <mergeCell ref="J62:L62"/>
    <mergeCell ref="O62:P62"/>
    <mergeCell ref="S62:T62"/>
    <mergeCell ref="W62:X62"/>
    <mergeCell ref="AA62:AB62"/>
    <mergeCell ref="AE62:AF62"/>
    <mergeCell ref="AI62:AJ62"/>
    <mergeCell ref="B60:D60"/>
    <mergeCell ref="F60:H60"/>
    <mergeCell ref="J60:L60"/>
    <mergeCell ref="AD60:AF60"/>
    <mergeCell ref="AD58:AF58"/>
    <mergeCell ref="AH58:AJ58"/>
    <mergeCell ref="B57:D57"/>
    <mergeCell ref="F57:H57"/>
    <mergeCell ref="J57:L57"/>
    <mergeCell ref="N57:P57"/>
    <mergeCell ref="R57:T57"/>
    <mergeCell ref="V57:X57"/>
    <mergeCell ref="Z57:AB57"/>
    <mergeCell ref="AD57:AF57"/>
    <mergeCell ref="AH57:AJ57"/>
    <mergeCell ref="AD55:AF55"/>
    <mergeCell ref="AH55:AJ55"/>
    <mergeCell ref="B56:D56"/>
    <mergeCell ref="F56:H56"/>
    <mergeCell ref="J56:L56"/>
    <mergeCell ref="N56:P56"/>
    <mergeCell ref="R56:T56"/>
    <mergeCell ref="V56:X56"/>
    <mergeCell ref="Z56:AB56"/>
    <mergeCell ref="B55:D55"/>
    <mergeCell ref="F55:H55"/>
    <mergeCell ref="J55:L55"/>
    <mergeCell ref="N55:P55"/>
    <mergeCell ref="R55:T55"/>
    <mergeCell ref="V55:X55"/>
    <mergeCell ref="AD56:AF56"/>
    <mergeCell ref="AH56:AJ56"/>
    <mergeCell ref="B54:D54"/>
    <mergeCell ref="F54:H54"/>
    <mergeCell ref="J54:L54"/>
    <mergeCell ref="N54:P54"/>
    <mergeCell ref="R54:T54"/>
    <mergeCell ref="V54:X54"/>
    <mergeCell ref="Z54:AB54"/>
    <mergeCell ref="AD54:AF54"/>
    <mergeCell ref="AH54:AJ54"/>
    <mergeCell ref="B53:D53"/>
    <mergeCell ref="F53:H53"/>
    <mergeCell ref="J53:L53"/>
    <mergeCell ref="N53:P53"/>
    <mergeCell ref="R53:T53"/>
    <mergeCell ref="V53:X53"/>
    <mergeCell ref="Z53:AB53"/>
    <mergeCell ref="AD53:AF53"/>
    <mergeCell ref="AH53:AJ53"/>
    <mergeCell ref="Z51:AB51"/>
    <mergeCell ref="AD51:AF51"/>
    <mergeCell ref="AH51:AJ51"/>
    <mergeCell ref="B52:D52"/>
    <mergeCell ref="F52:H52"/>
    <mergeCell ref="J52:L52"/>
    <mergeCell ref="N52:P52"/>
    <mergeCell ref="R52:T52"/>
    <mergeCell ref="V52:X52"/>
    <mergeCell ref="Z52:AB52"/>
    <mergeCell ref="B51:D51"/>
    <mergeCell ref="F51:H51"/>
    <mergeCell ref="J51:L51"/>
    <mergeCell ref="N51:P51"/>
    <mergeCell ref="R51:T51"/>
    <mergeCell ref="V51:X51"/>
    <mergeCell ref="AD52:AF52"/>
    <mergeCell ref="AH52:AJ52"/>
    <mergeCell ref="B50:D50"/>
    <mergeCell ref="F50:H50"/>
    <mergeCell ref="J50:L50"/>
    <mergeCell ref="N50:P50"/>
    <mergeCell ref="R50:T50"/>
    <mergeCell ref="V50:X50"/>
    <mergeCell ref="Z50:AB50"/>
    <mergeCell ref="AD50:AF50"/>
    <mergeCell ref="AH50:AJ50"/>
    <mergeCell ref="V10:X10"/>
    <mergeCell ref="Z10:AB10"/>
    <mergeCell ref="AD10:AF10"/>
    <mergeCell ref="AH10:AJ10"/>
    <mergeCell ref="AA47:AB47"/>
    <mergeCell ref="AE47:AF47"/>
    <mergeCell ref="AI47:AJ47"/>
    <mergeCell ref="B7:D7"/>
    <mergeCell ref="F7:H7"/>
    <mergeCell ref="J7:L7"/>
    <mergeCell ref="N7:P7"/>
    <mergeCell ref="R7:T7"/>
    <mergeCell ref="V7:X7"/>
    <mergeCell ref="Z7:AB7"/>
    <mergeCell ref="C47:D47"/>
    <mergeCell ref="G47:H47"/>
    <mergeCell ref="K47:L47"/>
    <mergeCell ref="O47:P47"/>
    <mergeCell ref="S47:T47"/>
    <mergeCell ref="W47:X47"/>
    <mergeCell ref="AI44:AJ44"/>
    <mergeCell ref="B45:D45"/>
    <mergeCell ref="F45:H45"/>
    <mergeCell ref="J45:L45"/>
    <mergeCell ref="AD45:AF45"/>
    <mergeCell ref="AH45:AJ45"/>
    <mergeCell ref="AD42:AF42"/>
    <mergeCell ref="AH42:AJ42"/>
    <mergeCell ref="B44:D44"/>
    <mergeCell ref="F44:H44"/>
    <mergeCell ref="J44:L44"/>
    <mergeCell ref="O44:P44"/>
    <mergeCell ref="S44:T44"/>
    <mergeCell ref="W44:X44"/>
    <mergeCell ref="AA44:AB44"/>
    <mergeCell ref="AE44:AF44"/>
    <mergeCell ref="B42:D42"/>
    <mergeCell ref="F42:H42"/>
    <mergeCell ref="J42:L42"/>
    <mergeCell ref="N42:P42"/>
    <mergeCell ref="R42:T42"/>
    <mergeCell ref="V42:X42"/>
    <mergeCell ref="Z42:AB42"/>
    <mergeCell ref="N45:P45"/>
    <mergeCell ref="R45:T45"/>
    <mergeCell ref="V45:X45"/>
    <mergeCell ref="Z45:AB45"/>
    <mergeCell ref="B41:D41"/>
    <mergeCell ref="F41:H41"/>
    <mergeCell ref="J41:L41"/>
    <mergeCell ref="N41:P41"/>
    <mergeCell ref="R41:T41"/>
    <mergeCell ref="V41:X41"/>
    <mergeCell ref="Z41:AB41"/>
    <mergeCell ref="AD41:AF41"/>
    <mergeCell ref="AH41:AJ41"/>
    <mergeCell ref="B40:D40"/>
    <mergeCell ref="F40:H40"/>
    <mergeCell ref="J40:L40"/>
    <mergeCell ref="N40:P40"/>
    <mergeCell ref="R40:T40"/>
    <mergeCell ref="V40:X40"/>
    <mergeCell ref="Z40:AB40"/>
    <mergeCell ref="AD40:AF40"/>
    <mergeCell ref="AH40:AJ40"/>
    <mergeCell ref="Z38:AB38"/>
    <mergeCell ref="AD38:AF38"/>
    <mergeCell ref="AH38:AJ38"/>
    <mergeCell ref="B39:D39"/>
    <mergeCell ref="F39:H39"/>
    <mergeCell ref="J39:L39"/>
    <mergeCell ref="N39:P39"/>
    <mergeCell ref="R39:T39"/>
    <mergeCell ref="V39:X39"/>
    <mergeCell ref="Z39:AB39"/>
    <mergeCell ref="B38:D38"/>
    <mergeCell ref="F38:H38"/>
    <mergeCell ref="J38:L38"/>
    <mergeCell ref="N38:P38"/>
    <mergeCell ref="R38:T38"/>
    <mergeCell ref="V38:X38"/>
    <mergeCell ref="AD39:AF39"/>
    <mergeCell ref="AH39:AJ39"/>
    <mergeCell ref="B37:D37"/>
    <mergeCell ref="F37:H37"/>
    <mergeCell ref="J37:L37"/>
    <mergeCell ref="N37:P37"/>
    <mergeCell ref="R37:T37"/>
    <mergeCell ref="V37:X37"/>
    <mergeCell ref="Z37:AB37"/>
    <mergeCell ref="AD37:AF37"/>
    <mergeCell ref="AH37:AJ37"/>
    <mergeCell ref="B36:D36"/>
    <mergeCell ref="F36:H36"/>
    <mergeCell ref="J36:L36"/>
    <mergeCell ref="N36:P36"/>
    <mergeCell ref="R36:T36"/>
    <mergeCell ref="V36:X36"/>
    <mergeCell ref="Z36:AB36"/>
    <mergeCell ref="AD36:AF36"/>
    <mergeCell ref="AH36:AJ36"/>
    <mergeCell ref="Z34:AB34"/>
    <mergeCell ref="AD34:AF34"/>
    <mergeCell ref="AH34:AJ34"/>
    <mergeCell ref="B35:D35"/>
    <mergeCell ref="F35:H35"/>
    <mergeCell ref="J35:L35"/>
    <mergeCell ref="N35:P35"/>
    <mergeCell ref="R35:T35"/>
    <mergeCell ref="V35:X35"/>
    <mergeCell ref="Z35:AB35"/>
    <mergeCell ref="B34:D34"/>
    <mergeCell ref="F34:H34"/>
    <mergeCell ref="J34:L34"/>
    <mergeCell ref="N34:P34"/>
    <mergeCell ref="R34:T34"/>
    <mergeCell ref="V34:X34"/>
    <mergeCell ref="AD35:AF35"/>
    <mergeCell ref="AH35:AJ35"/>
    <mergeCell ref="B33:D33"/>
    <mergeCell ref="F33:H33"/>
    <mergeCell ref="J33:L33"/>
    <mergeCell ref="N33:P33"/>
    <mergeCell ref="R33:T33"/>
    <mergeCell ref="V33:X33"/>
    <mergeCell ref="Z33:AB33"/>
    <mergeCell ref="AD33:AF33"/>
    <mergeCell ref="AH33:AJ33"/>
    <mergeCell ref="A1:AJ1"/>
    <mergeCell ref="A2:AJ2"/>
    <mergeCell ref="B32:D32"/>
    <mergeCell ref="F32:H32"/>
    <mergeCell ref="J32:L32"/>
    <mergeCell ref="N32:P32"/>
    <mergeCell ref="R32:T32"/>
    <mergeCell ref="V32:X32"/>
    <mergeCell ref="Z32:AB32"/>
    <mergeCell ref="AD32:AF32"/>
    <mergeCell ref="AH32:AJ32"/>
    <mergeCell ref="AD7:AF7"/>
    <mergeCell ref="AH7:AJ7"/>
    <mergeCell ref="B8:D8"/>
    <mergeCell ref="F8:H8"/>
    <mergeCell ref="J8:L8"/>
    <mergeCell ref="N8:P8"/>
    <mergeCell ref="R8:T8"/>
    <mergeCell ref="V8:X8"/>
    <mergeCell ref="Z8:AB8"/>
    <mergeCell ref="AD8:AF8"/>
    <mergeCell ref="J12:L12"/>
    <mergeCell ref="O12:P12"/>
    <mergeCell ref="S12:T12"/>
  </mergeCells>
  <pageMargins left="0.56999999999999995" right="0.2" top="0.28000000000000003" bottom="0.31" header="0.21" footer="0.17"/>
  <pageSetup scale="61" orientation="landscape" horizontalDpi="1200" verticalDpi="1200" r:id="rId1"/>
  <headerFooter alignWithMargins="0">
    <oddHeader>&amp;R&amp;G</oddHeader>
    <oddFooter>&amp;C&amp;12PAGE 20</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39"/>
  <sheetViews>
    <sheetView zoomScale="90" zoomScaleNormal="90" zoomScaleSheetLayoutView="90" workbookViewId="0">
      <selection activeCell="A77" sqref="A77"/>
    </sheetView>
  </sheetViews>
  <sheetFormatPr defaultRowHeight="12.75" x14ac:dyDescent="0.2"/>
  <cols>
    <col min="3" max="3" width="21.7109375" style="10" customWidth="1"/>
    <col min="4" max="4" width="2.5703125" style="340" customWidth="1"/>
    <col min="5" max="5" width="14.28515625" style="10" customWidth="1"/>
    <col min="6" max="6" width="15.85546875" style="340" customWidth="1"/>
    <col min="7" max="7" width="2.5703125" style="340" customWidth="1"/>
    <col min="8" max="8" width="13.7109375" style="340" customWidth="1"/>
    <col min="9" max="9" width="2.5703125" style="340" customWidth="1"/>
    <col min="10" max="10" width="13.7109375" style="340" customWidth="1"/>
    <col min="11" max="12" width="2.5703125" style="340" customWidth="1"/>
    <col min="13" max="13" width="13.7109375" style="340" customWidth="1"/>
    <col min="14" max="14" width="2.5703125" style="340" customWidth="1"/>
    <col min="15" max="15" width="13.7109375" style="340" customWidth="1"/>
  </cols>
  <sheetData>
    <row r="1" spans="3:15" s="581" customFormat="1" ht="15.75" x14ac:dyDescent="0.25">
      <c r="C1" s="1057" t="s">
        <v>325</v>
      </c>
      <c r="D1" s="1057"/>
      <c r="E1" s="1057"/>
      <c r="F1" s="1057"/>
      <c r="G1" s="1057"/>
      <c r="H1" s="1057"/>
      <c r="I1" s="1057"/>
      <c r="J1" s="1057"/>
      <c r="K1" s="1057"/>
      <c r="L1" s="1057"/>
      <c r="M1" s="1057"/>
      <c r="N1" s="1057"/>
      <c r="O1" s="1057"/>
    </row>
    <row r="2" spans="3:15" s="581" customFormat="1" ht="15.75" x14ac:dyDescent="0.25">
      <c r="C2" s="1057" t="s">
        <v>269</v>
      </c>
      <c r="D2" s="1057"/>
      <c r="E2" s="1057"/>
      <c r="F2" s="1057"/>
      <c r="G2" s="1057"/>
      <c r="H2" s="1057"/>
      <c r="I2" s="1057"/>
      <c r="J2" s="1057"/>
      <c r="K2" s="1057"/>
      <c r="L2" s="1057"/>
      <c r="M2" s="1057"/>
      <c r="N2" s="1057"/>
      <c r="O2" s="1057"/>
    </row>
    <row r="3" spans="3:15" s="10" customFormat="1" ht="15.75" x14ac:dyDescent="0.25">
      <c r="D3" s="47"/>
      <c r="E3" s="179"/>
      <c r="F3" s="47"/>
      <c r="G3" s="47"/>
      <c r="H3" s="329"/>
      <c r="I3" s="47"/>
      <c r="J3" s="329"/>
      <c r="K3" s="47"/>
      <c r="L3" s="47"/>
      <c r="M3" s="329"/>
      <c r="N3" s="47"/>
      <c r="O3" s="329"/>
    </row>
    <row r="4" spans="3:15" s="10" customFormat="1" ht="6" customHeight="1" x14ac:dyDescent="0.2">
      <c r="C4" s="187"/>
      <c r="D4" s="47"/>
      <c r="E4" s="187"/>
      <c r="F4" s="47"/>
      <c r="G4" s="47"/>
      <c r="H4" s="329"/>
      <c r="I4" s="47"/>
      <c r="J4" s="329"/>
      <c r="K4" s="47"/>
      <c r="L4" s="47"/>
      <c r="M4" s="329"/>
      <c r="N4" s="47"/>
      <c r="O4" s="329"/>
    </row>
    <row r="5" spans="3:15" s="10" customFormat="1" ht="14.25" customHeight="1" x14ac:dyDescent="0.2">
      <c r="C5" s="187"/>
      <c r="D5" s="47"/>
      <c r="E5" s="187"/>
      <c r="F5" s="47"/>
      <c r="G5" s="47"/>
      <c r="H5" s="1163" t="s">
        <v>541</v>
      </c>
      <c r="I5" s="1164"/>
      <c r="J5" s="1164"/>
      <c r="K5" s="47"/>
      <c r="L5" s="47"/>
      <c r="M5" s="1163" t="s">
        <v>541</v>
      </c>
      <c r="N5" s="1164"/>
      <c r="O5" s="1164"/>
    </row>
    <row r="6" spans="3:15" s="10" customFormat="1" x14ac:dyDescent="0.2">
      <c r="D6" s="47"/>
      <c r="F6" s="47"/>
      <c r="G6" s="47"/>
      <c r="H6" s="1166" t="s">
        <v>219</v>
      </c>
      <c r="I6" s="1166"/>
      <c r="J6" s="1166"/>
      <c r="K6" s="47"/>
      <c r="L6" s="47"/>
      <c r="M6" s="1166" t="s">
        <v>220</v>
      </c>
      <c r="N6" s="1166"/>
      <c r="O6" s="1166"/>
    </row>
    <row r="7" spans="3:15" s="10" customFormat="1" x14ac:dyDescent="0.2">
      <c r="D7" s="47"/>
      <c r="F7" s="47"/>
      <c r="G7" s="47"/>
      <c r="H7" s="60" t="s">
        <v>214</v>
      </c>
      <c r="I7" s="47"/>
      <c r="J7" s="60" t="s">
        <v>214</v>
      </c>
      <c r="K7" s="47"/>
      <c r="L7" s="47"/>
      <c r="M7" s="60" t="s">
        <v>214</v>
      </c>
      <c r="N7" s="47"/>
      <c r="O7" s="60" t="s">
        <v>214</v>
      </c>
    </row>
    <row r="8" spans="3:15" s="10" customFormat="1" x14ac:dyDescent="0.2">
      <c r="C8" s="355" t="s">
        <v>221</v>
      </c>
      <c r="D8" s="350"/>
      <c r="E8" s="355" t="s">
        <v>222</v>
      </c>
      <c r="F8" s="47"/>
      <c r="G8" s="47"/>
      <c r="H8" s="60" t="s">
        <v>223</v>
      </c>
      <c r="I8" s="47"/>
      <c r="J8" s="60" t="s">
        <v>224</v>
      </c>
      <c r="K8" s="47"/>
      <c r="L8" s="47"/>
      <c r="M8" s="60" t="s">
        <v>223</v>
      </c>
      <c r="N8" s="47"/>
      <c r="O8" s="60" t="s">
        <v>224</v>
      </c>
    </row>
    <row r="9" spans="3:15" s="10" customFormat="1" ht="10.5" customHeight="1" x14ac:dyDescent="0.2">
      <c r="C9" s="39"/>
      <c r="D9" s="47"/>
      <c r="E9" s="39"/>
      <c r="F9" s="47"/>
      <c r="G9" s="47"/>
      <c r="H9" s="47"/>
      <c r="I9" s="47"/>
      <c r="J9" s="47"/>
      <c r="K9" s="47"/>
      <c r="L9" s="47"/>
      <c r="M9" s="47"/>
      <c r="N9" s="47"/>
      <c r="O9" s="47"/>
    </row>
    <row r="10" spans="3:15" s="15" customFormat="1" ht="14.25" x14ac:dyDescent="0.2">
      <c r="C10" s="39" t="s">
        <v>266</v>
      </c>
      <c r="D10" s="50"/>
      <c r="E10" s="39" t="s">
        <v>225</v>
      </c>
      <c r="F10" s="50"/>
      <c r="G10" s="50"/>
      <c r="H10" s="587">
        <v>393.5</v>
      </c>
      <c r="I10" s="588"/>
      <c r="J10" s="587">
        <v>235.2</v>
      </c>
      <c r="K10" s="588"/>
      <c r="L10" s="588"/>
      <c r="M10" s="587">
        <v>567.4</v>
      </c>
      <c r="N10" s="588"/>
      <c r="O10" s="587">
        <v>350.4</v>
      </c>
    </row>
    <row r="11" spans="3:15" s="15" customFormat="1" x14ac:dyDescent="0.2">
      <c r="C11" s="572" t="s">
        <v>518</v>
      </c>
      <c r="D11" s="50"/>
      <c r="E11" s="39" t="s">
        <v>225</v>
      </c>
      <c r="F11" s="50"/>
      <c r="G11" s="50"/>
      <c r="H11" s="50">
        <v>413.3</v>
      </c>
      <c r="I11" s="50"/>
      <c r="J11" s="50">
        <v>217.9</v>
      </c>
      <c r="K11" s="50"/>
      <c r="L11" s="50"/>
      <c r="M11" s="50">
        <v>690.3</v>
      </c>
      <c r="N11" s="50"/>
      <c r="O11" s="50">
        <v>409.4</v>
      </c>
    </row>
    <row r="12" spans="3:15" s="15" customFormat="1" x14ac:dyDescent="0.2">
      <c r="C12" s="39" t="s">
        <v>226</v>
      </c>
      <c r="D12" s="50"/>
      <c r="E12" s="39" t="s">
        <v>227</v>
      </c>
      <c r="F12" s="50"/>
      <c r="G12" s="50"/>
      <c r="H12" s="50">
        <v>272.39999999999998</v>
      </c>
      <c r="I12" s="50"/>
      <c r="J12" s="50">
        <v>134.69999999999999</v>
      </c>
      <c r="K12" s="50"/>
      <c r="L12" s="50"/>
      <c r="M12" s="50">
        <v>441.8</v>
      </c>
      <c r="N12" s="50"/>
      <c r="O12" s="50">
        <v>227</v>
      </c>
    </row>
    <row r="13" spans="3:15" s="15" customFormat="1" x14ac:dyDescent="0.2">
      <c r="C13" s="572" t="s">
        <v>308</v>
      </c>
      <c r="D13" s="50"/>
      <c r="E13" s="39" t="s">
        <v>227</v>
      </c>
      <c r="F13" s="50"/>
      <c r="G13" s="50"/>
      <c r="H13" s="50">
        <v>51.9</v>
      </c>
      <c r="I13" s="50"/>
      <c r="J13" s="50">
        <v>35.4</v>
      </c>
      <c r="K13" s="50"/>
      <c r="L13" s="50"/>
      <c r="M13" s="50">
        <v>188.7</v>
      </c>
      <c r="N13" s="50"/>
      <c r="O13" s="50">
        <v>92.8</v>
      </c>
    </row>
    <row r="14" spans="3:15" s="15" customFormat="1" x14ac:dyDescent="0.2">
      <c r="C14" s="39" t="s">
        <v>228</v>
      </c>
      <c r="D14" s="50"/>
      <c r="E14" s="39" t="s">
        <v>229</v>
      </c>
      <c r="F14" s="50"/>
      <c r="G14" s="50"/>
      <c r="H14" s="50">
        <v>246.5</v>
      </c>
      <c r="I14" s="50"/>
      <c r="J14" s="50">
        <v>107.7</v>
      </c>
      <c r="K14" s="50"/>
      <c r="L14" s="50"/>
      <c r="M14" s="50">
        <v>359.2</v>
      </c>
      <c r="N14" s="50"/>
      <c r="O14" s="50">
        <v>159.80000000000001</v>
      </c>
    </row>
    <row r="15" spans="3:15" s="15" customFormat="1" x14ac:dyDescent="0.2">
      <c r="C15" s="39" t="s">
        <v>230</v>
      </c>
      <c r="D15" s="50"/>
      <c r="E15" s="39" t="s">
        <v>227</v>
      </c>
      <c r="F15" s="50"/>
      <c r="G15" s="50"/>
      <c r="H15" s="50">
        <v>161.80000000000001</v>
      </c>
      <c r="I15" s="50"/>
      <c r="J15" s="50">
        <v>77.3</v>
      </c>
      <c r="K15" s="50"/>
      <c r="L15" s="50"/>
      <c r="M15" s="50">
        <v>290.89999999999998</v>
      </c>
      <c r="N15" s="50"/>
      <c r="O15" s="50">
        <v>120.9</v>
      </c>
    </row>
    <row r="16" spans="3:15" s="15" customFormat="1" x14ac:dyDescent="0.2">
      <c r="C16" s="39" t="s">
        <v>230</v>
      </c>
      <c r="D16" s="50"/>
      <c r="E16" s="39" t="s">
        <v>231</v>
      </c>
      <c r="F16" s="50"/>
      <c r="G16" s="50"/>
      <c r="H16" s="50">
        <v>111.5</v>
      </c>
      <c r="I16" s="50"/>
      <c r="J16" s="50">
        <v>47.6</v>
      </c>
      <c r="K16" s="50"/>
      <c r="L16" s="50"/>
      <c r="M16" s="50">
        <v>179</v>
      </c>
      <c r="N16" s="50"/>
      <c r="O16" s="50">
        <v>68.8</v>
      </c>
    </row>
    <row r="17" spans="3:30" s="15" customFormat="1" ht="17.25" customHeight="1" x14ac:dyDescent="0.2">
      <c r="C17" s="39"/>
      <c r="D17" s="50"/>
      <c r="E17" s="39"/>
      <c r="F17" s="50"/>
      <c r="G17" s="50"/>
      <c r="H17" s="50"/>
      <c r="I17" s="50"/>
      <c r="J17" s="50"/>
      <c r="K17" s="50"/>
      <c r="L17" s="50"/>
      <c r="M17" s="50"/>
      <c r="N17" s="50"/>
      <c r="O17" s="50"/>
    </row>
    <row r="18" spans="3:30" ht="64.5" customHeight="1" x14ac:dyDescent="0.2">
      <c r="C18" s="1170" t="s">
        <v>268</v>
      </c>
      <c r="D18" s="1170"/>
      <c r="E18" s="1170"/>
      <c r="F18" s="1170"/>
      <c r="G18" s="1170"/>
      <c r="H18" s="1170"/>
      <c r="I18" s="1170"/>
      <c r="J18" s="1170"/>
      <c r="K18" s="1170"/>
      <c r="L18" s="1170"/>
      <c r="M18" s="1170"/>
      <c r="N18" s="1170"/>
      <c r="O18" s="1170"/>
      <c r="R18" s="1168"/>
      <c r="S18" s="1168"/>
      <c r="T18" s="1168"/>
      <c r="U18" s="1168"/>
      <c r="V18" s="1168"/>
      <c r="W18" s="1168"/>
      <c r="X18" s="1168"/>
      <c r="Y18" s="1168"/>
      <c r="Z18" s="1168"/>
      <c r="AA18" s="1168"/>
      <c r="AB18" s="1168"/>
      <c r="AC18" s="1168"/>
      <c r="AD18" s="1168"/>
    </row>
    <row r="19" spans="3:30" ht="22.5" customHeight="1" x14ac:dyDescent="0.2">
      <c r="C19" s="1167" t="s">
        <v>342</v>
      </c>
      <c r="D19" s="1167"/>
      <c r="E19" s="1167"/>
      <c r="F19" s="1167"/>
      <c r="G19" s="1167"/>
      <c r="H19" s="1167"/>
      <c r="I19" s="1167"/>
      <c r="J19" s="1167"/>
      <c r="K19" s="1167"/>
      <c r="L19" s="1167"/>
      <c r="M19" s="1167"/>
      <c r="N19" s="1167"/>
      <c r="O19" s="1167"/>
      <c r="R19" s="1169"/>
      <c r="S19" s="1169"/>
      <c r="T19" s="1169"/>
      <c r="U19" s="1169"/>
      <c r="V19" s="1169"/>
      <c r="W19" s="1169"/>
      <c r="X19" s="1169"/>
      <c r="Y19" s="1169"/>
      <c r="Z19" s="1169"/>
      <c r="AA19" s="1169"/>
      <c r="AB19" s="1169"/>
      <c r="AC19" s="1169"/>
      <c r="AD19" s="1169"/>
    </row>
    <row r="20" spans="3:30" ht="63" customHeight="1" x14ac:dyDescent="0.2">
      <c r="C20" s="1167" t="s">
        <v>422</v>
      </c>
      <c r="D20" s="1167"/>
      <c r="E20" s="1167"/>
      <c r="F20" s="1167"/>
      <c r="G20" s="1167"/>
      <c r="H20" s="1167"/>
      <c r="I20" s="1167"/>
      <c r="J20" s="1167"/>
      <c r="K20" s="1167"/>
      <c r="L20" s="1167"/>
      <c r="M20" s="1167"/>
      <c r="N20" s="1167"/>
      <c r="O20" s="1167"/>
      <c r="R20" s="1169"/>
      <c r="S20" s="1169"/>
      <c r="T20" s="1169"/>
      <c r="U20" s="1169"/>
      <c r="V20" s="1169"/>
      <c r="W20" s="1169"/>
      <c r="X20" s="1169"/>
      <c r="Y20" s="1169"/>
      <c r="Z20" s="1169"/>
      <c r="AA20" s="1169"/>
      <c r="AB20" s="1169"/>
      <c r="AC20" s="1169"/>
      <c r="AD20" s="1169"/>
    </row>
    <row r="21" spans="3:30" ht="3.75" customHeight="1" x14ac:dyDescent="0.2">
      <c r="C21" s="1165"/>
      <c r="D21" s="1165"/>
      <c r="E21" s="1165"/>
      <c r="F21" s="1165"/>
      <c r="G21" s="1165"/>
      <c r="H21" s="1165"/>
      <c r="I21" s="1165"/>
      <c r="J21" s="1165"/>
      <c r="K21" s="1165"/>
      <c r="L21" s="1165"/>
      <c r="M21" s="1165"/>
      <c r="N21" s="1165"/>
      <c r="O21" s="1165"/>
    </row>
    <row r="22" spans="3:30" ht="3.75" customHeight="1" x14ac:dyDescent="0.2">
      <c r="C22" s="356"/>
      <c r="D22" s="356"/>
      <c r="E22" s="356"/>
      <c r="F22" s="356"/>
      <c r="G22" s="356"/>
      <c r="H22" s="356"/>
      <c r="I22" s="356"/>
      <c r="J22" s="356"/>
      <c r="K22" s="356"/>
      <c r="L22" s="356"/>
      <c r="M22" s="356"/>
      <c r="N22" s="356"/>
      <c r="O22" s="356"/>
    </row>
    <row r="23" spans="3:30" x14ac:dyDescent="0.2">
      <c r="D23" s="47"/>
      <c r="F23" s="47"/>
      <c r="G23" s="47"/>
      <c r="H23" s="47"/>
      <c r="I23" s="47"/>
      <c r="J23" s="47"/>
      <c r="K23" s="47"/>
      <c r="L23" s="47"/>
      <c r="M23" s="47"/>
      <c r="N23" s="47"/>
      <c r="O23" s="47"/>
    </row>
    <row r="31" spans="3:30" ht="13.5" x14ac:dyDescent="0.2">
      <c r="C31" s="948" t="s">
        <v>426</v>
      </c>
    </row>
    <row r="32" spans="3:30" ht="13.5" x14ac:dyDescent="0.2">
      <c r="C32" s="948" t="s">
        <v>427</v>
      </c>
    </row>
    <row r="39" spans="3:3" ht="15" x14ac:dyDescent="0.25">
      <c r="C39" s="179"/>
    </row>
  </sheetData>
  <sortState ref="C10:AD11">
    <sortCondition descending="1" ref="H10:H11"/>
  </sortState>
  <mergeCells count="13">
    <mergeCell ref="R18:AD18"/>
    <mergeCell ref="R19:AD19"/>
    <mergeCell ref="R20:AD20"/>
    <mergeCell ref="C18:O18"/>
    <mergeCell ref="C19:O19"/>
    <mergeCell ref="C1:O1"/>
    <mergeCell ref="C2:O2"/>
    <mergeCell ref="H5:J5"/>
    <mergeCell ref="M5:O5"/>
    <mergeCell ref="C21:O21"/>
    <mergeCell ref="H6:J6"/>
    <mergeCell ref="M6:O6"/>
    <mergeCell ref="C20:O20"/>
  </mergeCells>
  <phoneticPr fontId="17" type="noConversion"/>
  <pageMargins left="0.75" right="0.63" top="0.61" bottom="0.77" header="0.5" footer="0.32"/>
  <pageSetup scale="82" orientation="landscape" horizontalDpi="1200" verticalDpi="1200" r:id="rId1"/>
  <headerFooter alignWithMargins="0">
    <oddHeader>&amp;R&amp;G</oddHeader>
    <oddFooter>&amp;C&amp;9PAGE 21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zoomScaleSheetLayoutView="100" workbookViewId="0">
      <selection activeCell="B46" sqref="B46"/>
    </sheetView>
  </sheetViews>
  <sheetFormatPr defaultRowHeight="18" x14ac:dyDescent="0.35"/>
  <cols>
    <col min="1" max="1" width="0.85546875" style="758" customWidth="1"/>
    <col min="2" max="16384" width="9.140625" style="758"/>
  </cols>
  <sheetData>
    <row r="1" ht="4.5" customHeight="1" x14ac:dyDescent="0.35"/>
  </sheetData>
  <printOptions horizontalCentered="1"/>
  <pageMargins left="0.67" right="0.72" top="0.83" bottom="0.57999999999999996" header="0.44" footer="0.27"/>
  <pageSetup scale="92" orientation="landscape" horizontalDpi="1200" verticalDpi="1200" r:id="rId1"/>
  <headerFooter alignWithMargins="0">
    <oddHeader>&amp;R&amp;G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zoomScale="90" zoomScaleNormal="90" zoomScaleSheetLayoutView="100" workbookViewId="0">
      <selection activeCell="A81" sqref="A81"/>
    </sheetView>
  </sheetViews>
  <sheetFormatPr defaultRowHeight="12.75" x14ac:dyDescent="0.2"/>
  <cols>
    <col min="1" max="1" width="4" style="385" customWidth="1"/>
    <col min="2" max="2" width="63.42578125" style="385" customWidth="1"/>
    <col min="3" max="3" width="3.140625" style="389" customWidth="1"/>
    <col min="4" max="4" width="13.42578125" style="385" customWidth="1"/>
    <col min="5" max="5" width="2.5703125" style="389" customWidth="1"/>
    <col min="6" max="6" width="3.140625" style="389" customWidth="1"/>
    <col min="7" max="7" width="13.42578125" style="385" customWidth="1"/>
    <col min="8" max="8" width="2.5703125" style="389" customWidth="1"/>
    <col min="9" max="9" width="3.140625" style="389" customWidth="1"/>
    <col min="10" max="10" width="13.42578125" style="385" customWidth="1"/>
    <col min="11" max="11" width="2.5703125" style="389" customWidth="1"/>
    <col min="12" max="12" width="3.140625" style="389" customWidth="1"/>
    <col min="13" max="13" width="13.42578125" style="385" customWidth="1"/>
    <col min="14" max="16384" width="9.140625" style="385"/>
  </cols>
  <sheetData>
    <row r="1" spans="2:14" ht="15.75" x14ac:dyDescent="0.25">
      <c r="B1" s="1061" t="s">
        <v>325</v>
      </c>
      <c r="C1" s="1061"/>
      <c r="D1" s="1061"/>
      <c r="E1" s="1061"/>
      <c r="F1" s="1061"/>
      <c r="G1" s="1061"/>
      <c r="H1" s="1061"/>
      <c r="I1" s="1061"/>
      <c r="J1" s="1061"/>
      <c r="K1" s="1061"/>
      <c r="L1" s="1061"/>
      <c r="M1" s="1061"/>
      <c r="N1" s="1061"/>
    </row>
    <row r="2" spans="2:14" ht="15.75" x14ac:dyDescent="0.25">
      <c r="B2" s="1061" t="s">
        <v>186</v>
      </c>
      <c r="C2" s="1061"/>
      <c r="D2" s="1061"/>
      <c r="E2" s="1061"/>
      <c r="F2" s="1061"/>
      <c r="G2" s="1061"/>
      <c r="H2" s="1061"/>
      <c r="I2" s="1061"/>
      <c r="J2" s="1061"/>
      <c r="K2" s="1061"/>
      <c r="L2" s="1061"/>
      <c r="M2" s="1061"/>
      <c r="N2" s="1061"/>
    </row>
    <row r="3" spans="2:14" ht="12.75" customHeight="1" x14ac:dyDescent="0.2">
      <c r="B3" s="420"/>
      <c r="C3" s="596"/>
      <c r="D3" s="420"/>
      <c r="E3" s="596"/>
      <c r="F3" s="596"/>
      <c r="G3" s="420"/>
      <c r="H3" s="596"/>
      <c r="I3" s="596"/>
      <c r="J3" s="420"/>
      <c r="K3" s="596"/>
      <c r="L3" s="596"/>
    </row>
    <row r="4" spans="2:14" ht="12.75" customHeight="1" x14ac:dyDescent="0.2">
      <c r="B4" s="420"/>
      <c r="C4" s="596"/>
      <c r="D4" s="420"/>
      <c r="E4" s="596"/>
      <c r="F4" s="596"/>
      <c r="G4" s="420"/>
      <c r="H4" s="596"/>
      <c r="I4" s="596"/>
      <c r="J4" s="420"/>
      <c r="K4" s="596"/>
      <c r="L4" s="596"/>
    </row>
    <row r="5" spans="2:14" ht="12.75" customHeight="1" x14ac:dyDescent="0.2">
      <c r="B5" s="420"/>
      <c r="C5" s="596"/>
      <c r="D5" s="420"/>
      <c r="E5" s="596"/>
      <c r="F5" s="596"/>
      <c r="G5" s="420"/>
      <c r="H5" s="596"/>
      <c r="I5" s="596"/>
      <c r="J5" s="420"/>
      <c r="K5" s="596"/>
      <c r="L5" s="596"/>
    </row>
    <row r="7" spans="2:14" x14ac:dyDescent="0.2">
      <c r="C7" s="594"/>
      <c r="D7" s="595" t="s">
        <v>79</v>
      </c>
      <c r="E7" s="594"/>
      <c r="F7" s="594"/>
      <c r="G7" s="593" t="s">
        <v>79</v>
      </c>
      <c r="H7" s="594"/>
      <c r="I7" s="594"/>
      <c r="J7" s="593" t="s">
        <v>78</v>
      </c>
      <c r="K7" s="594"/>
      <c r="M7" s="595" t="s">
        <v>78</v>
      </c>
    </row>
    <row r="8" spans="2:14" x14ac:dyDescent="0.2">
      <c r="C8" s="597"/>
      <c r="D8" s="597">
        <v>2014</v>
      </c>
      <c r="E8" s="598"/>
      <c r="F8" s="597"/>
      <c r="G8" s="597">
        <v>2013</v>
      </c>
      <c r="H8" s="598"/>
      <c r="I8" s="597"/>
      <c r="J8" s="597">
        <v>2014</v>
      </c>
      <c r="K8" s="598"/>
      <c r="L8" s="599"/>
      <c r="M8" s="597">
        <v>2013</v>
      </c>
    </row>
    <row r="9" spans="2:14" ht="12.75" customHeight="1" x14ac:dyDescent="0.2">
      <c r="B9" s="414" t="s">
        <v>319</v>
      </c>
    </row>
    <row r="10" spans="2:14" ht="12.75" customHeight="1" x14ac:dyDescent="0.2"/>
    <row r="11" spans="2:14" ht="12.75" customHeight="1" x14ac:dyDescent="0.2">
      <c r="B11" s="385" t="s">
        <v>369</v>
      </c>
      <c r="C11" s="600" t="s">
        <v>1</v>
      </c>
      <c r="D11" s="725">
        <v>86.8</v>
      </c>
      <c r="E11" s="600"/>
      <c r="F11" s="600" t="s">
        <v>1</v>
      </c>
      <c r="G11" s="583">
        <v>63</v>
      </c>
      <c r="H11" s="600"/>
      <c r="I11" s="600" t="s">
        <v>1</v>
      </c>
      <c r="J11" s="583">
        <v>229.3</v>
      </c>
      <c r="K11" s="600"/>
      <c r="L11" s="600" t="s">
        <v>1</v>
      </c>
      <c r="M11" s="583">
        <v>222.5</v>
      </c>
    </row>
    <row r="12" spans="2:14" ht="12.75" customHeight="1" x14ac:dyDescent="0.2">
      <c r="B12" s="385" t="s">
        <v>377</v>
      </c>
      <c r="C12" s="600" t="s">
        <v>1</v>
      </c>
      <c r="D12" s="725">
        <v>89.4</v>
      </c>
      <c r="E12" s="600"/>
      <c r="F12" s="600" t="s">
        <v>1</v>
      </c>
      <c r="G12" s="583">
        <v>51.5</v>
      </c>
      <c r="H12" s="600"/>
      <c r="I12" s="600" t="s">
        <v>1</v>
      </c>
      <c r="J12" s="725">
        <v>231.9</v>
      </c>
      <c r="K12" s="600"/>
      <c r="L12" s="600" t="s">
        <v>1</v>
      </c>
      <c r="M12" s="583">
        <v>184.2</v>
      </c>
    </row>
    <row r="13" spans="2:14" ht="12.75" customHeight="1" x14ac:dyDescent="0.2">
      <c r="C13" s="600"/>
      <c r="D13" s="583"/>
      <c r="E13" s="600"/>
      <c r="F13" s="600"/>
      <c r="G13" s="583"/>
      <c r="H13" s="600"/>
      <c r="I13" s="600"/>
      <c r="J13" s="583"/>
      <c r="K13" s="600"/>
      <c r="L13" s="600"/>
      <c r="M13" s="583"/>
    </row>
    <row r="14" spans="2:14" ht="12.75" customHeight="1" x14ac:dyDescent="0.2"/>
    <row r="15" spans="2:14" ht="12.75" customHeight="1" x14ac:dyDescent="0.2">
      <c r="B15" s="414" t="s">
        <v>236</v>
      </c>
    </row>
    <row r="16" spans="2:14" ht="12.75" customHeight="1" x14ac:dyDescent="0.2"/>
    <row r="17" spans="2:13" ht="12.75" customHeight="1" x14ac:dyDescent="0.2">
      <c r="B17" s="385" t="s">
        <v>113</v>
      </c>
      <c r="D17" s="601">
        <v>188018962</v>
      </c>
      <c r="G17" s="602">
        <v>182717232</v>
      </c>
      <c r="J17" s="601">
        <v>185558086</v>
      </c>
      <c r="M17" s="601">
        <v>169270681</v>
      </c>
    </row>
    <row r="18" spans="2:13" ht="12.75" customHeight="1" x14ac:dyDescent="0.2">
      <c r="B18" s="385" t="s">
        <v>114</v>
      </c>
      <c r="C18" s="603"/>
      <c r="D18" s="601">
        <v>8952357</v>
      </c>
      <c r="E18" s="603"/>
      <c r="F18" s="603"/>
      <c r="G18" s="602">
        <v>17981444</v>
      </c>
      <c r="H18" s="603"/>
      <c r="I18" s="603"/>
      <c r="J18" s="601">
        <v>10112990</v>
      </c>
      <c r="K18" s="603"/>
      <c r="L18" s="603"/>
      <c r="M18" s="601">
        <v>17788368</v>
      </c>
    </row>
    <row r="19" spans="2:13" ht="12.75" customHeight="1" x14ac:dyDescent="0.2">
      <c r="B19" s="385" t="s">
        <v>167</v>
      </c>
      <c r="C19" s="604"/>
      <c r="D19" s="605">
        <v>2209021</v>
      </c>
      <c r="E19" s="603"/>
      <c r="F19" s="604"/>
      <c r="G19" s="567">
        <v>3446325</v>
      </c>
      <c r="H19" s="603"/>
      <c r="I19" s="583"/>
      <c r="J19" s="606">
        <v>2442255</v>
      </c>
      <c r="K19" s="603"/>
      <c r="L19" s="604"/>
      <c r="M19" s="606">
        <v>3431739</v>
      </c>
    </row>
    <row r="20" spans="2:13" ht="12.75" customHeight="1" thickBot="1" x14ac:dyDescent="0.25">
      <c r="B20" s="385" t="s">
        <v>115</v>
      </c>
      <c r="C20" s="607"/>
      <c r="D20" s="608">
        <v>199180340</v>
      </c>
      <c r="F20" s="607"/>
      <c r="G20" s="608">
        <v>204145001</v>
      </c>
      <c r="I20" s="607"/>
      <c r="J20" s="608">
        <v>198113331</v>
      </c>
      <c r="L20" s="607"/>
      <c r="M20" s="608">
        <v>190490788</v>
      </c>
    </row>
    <row r="21" spans="2:13" ht="12.75" customHeight="1" x14ac:dyDescent="0.2"/>
    <row r="22" spans="2:13" ht="12.75" customHeight="1" x14ac:dyDescent="0.2"/>
    <row r="23" spans="2:13" ht="12.75" customHeight="1" x14ac:dyDescent="0.2">
      <c r="B23" s="414"/>
    </row>
    <row r="24" spans="2:13" s="414" customFormat="1" ht="13.5" thickBot="1" x14ac:dyDescent="0.25">
      <c r="B24" s="414" t="s">
        <v>370</v>
      </c>
      <c r="C24" s="609" t="s">
        <v>1</v>
      </c>
      <c r="D24" s="383">
        <v>0.46</v>
      </c>
      <c r="E24" s="596"/>
      <c r="F24" s="609" t="s">
        <v>1</v>
      </c>
      <c r="G24" s="383">
        <v>0.34</v>
      </c>
      <c r="H24" s="596"/>
      <c r="I24" s="609" t="s">
        <v>1</v>
      </c>
      <c r="J24" s="383">
        <v>1.24</v>
      </c>
      <c r="K24" s="596"/>
      <c r="L24" s="609" t="s">
        <v>1</v>
      </c>
      <c r="M24" s="383">
        <v>1.31</v>
      </c>
    </row>
    <row r="25" spans="2:13" ht="12.75" customHeight="1" x14ac:dyDescent="0.2"/>
    <row r="26" spans="2:13" s="414" customFormat="1" ht="12.75" customHeight="1" thickBot="1" x14ac:dyDescent="0.25">
      <c r="B26" s="414" t="s">
        <v>371</v>
      </c>
      <c r="C26" s="609" t="s">
        <v>1</v>
      </c>
      <c r="D26" s="383">
        <v>0.44</v>
      </c>
      <c r="E26" s="596"/>
      <c r="F26" s="609" t="s">
        <v>1</v>
      </c>
      <c r="G26" s="383">
        <v>0.31</v>
      </c>
      <c r="H26" s="596"/>
      <c r="I26" s="609" t="s">
        <v>1</v>
      </c>
      <c r="J26" s="383">
        <v>1.1599999999999999</v>
      </c>
      <c r="K26" s="596"/>
      <c r="L26" s="609" t="s">
        <v>1</v>
      </c>
      <c r="M26" s="383">
        <v>1.17</v>
      </c>
    </row>
    <row r="27" spans="2:13" ht="12.75" customHeight="1" x14ac:dyDescent="0.2">
      <c r="C27" s="600"/>
      <c r="D27" s="583"/>
      <c r="E27" s="600"/>
      <c r="F27" s="600"/>
      <c r="G27" s="583"/>
      <c r="H27" s="600"/>
      <c r="I27" s="600"/>
      <c r="J27" s="583"/>
      <c r="K27" s="600"/>
      <c r="L27" s="600"/>
      <c r="M27" s="583"/>
    </row>
    <row r="28" spans="2:13" s="414" customFormat="1" ht="12.75" customHeight="1" thickBot="1" x14ac:dyDescent="0.25">
      <c r="B28" s="414" t="s">
        <v>372</v>
      </c>
      <c r="C28" s="609" t="s">
        <v>1</v>
      </c>
      <c r="D28" s="383">
        <v>0.45</v>
      </c>
      <c r="E28" s="596"/>
      <c r="F28" s="609" t="s">
        <v>1</v>
      </c>
      <c r="G28" s="383">
        <v>0.25</v>
      </c>
      <c r="H28" s="596"/>
      <c r="I28" s="609" t="s">
        <v>1</v>
      </c>
      <c r="J28" s="383">
        <v>1.17</v>
      </c>
      <c r="K28" s="596"/>
      <c r="L28" s="609" t="s">
        <v>1</v>
      </c>
      <c r="M28" s="383">
        <v>0.97</v>
      </c>
    </row>
    <row r="29" spans="2:13" ht="12.75" customHeight="1" x14ac:dyDescent="0.2">
      <c r="C29" s="385"/>
      <c r="E29" s="385"/>
      <c r="F29" s="385"/>
      <c r="H29" s="385"/>
      <c r="I29" s="385"/>
      <c r="K29" s="385"/>
      <c r="L29" s="385"/>
    </row>
  </sheetData>
  <mergeCells count="2">
    <mergeCell ref="B1:N1"/>
    <mergeCell ref="B2:N2"/>
  </mergeCells>
  <pageMargins left="0.88" right="0.75" top="0.61" bottom="1" header="0.5" footer="0.33"/>
  <pageSetup scale="80" orientation="landscape" horizontalDpi="1200" verticalDpi="1200" r:id="rId1"/>
  <headerFooter alignWithMargins="0">
    <oddHeader>&amp;R&amp;G</oddHeader>
    <oddFooter>&amp;C&amp;9PAGE 22</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47"/>
  <sheetViews>
    <sheetView zoomScale="90" zoomScaleNormal="90" zoomScaleSheetLayoutView="90" workbookViewId="0">
      <selection activeCell="A71" sqref="A71"/>
    </sheetView>
  </sheetViews>
  <sheetFormatPr defaultRowHeight="12.75" x14ac:dyDescent="0.2"/>
  <cols>
    <col min="1" max="1" width="4.140625" style="10" customWidth="1"/>
    <col min="2" max="2" width="72" style="10" customWidth="1"/>
    <col min="3" max="3" width="2.42578125" style="10" customWidth="1"/>
    <col min="4" max="4" width="16.42578125" style="10" customWidth="1"/>
    <col min="5" max="5" width="2.5703125" style="10" customWidth="1"/>
    <col min="6" max="6" width="2.42578125" style="10" customWidth="1"/>
    <col min="7" max="7" width="16.42578125" style="10" customWidth="1"/>
    <col min="8" max="8" width="2.5703125" style="10" customWidth="1"/>
    <col min="9" max="9" width="2.42578125" style="10" customWidth="1"/>
    <col min="10" max="10" width="16.42578125" style="10" customWidth="1"/>
    <col min="11" max="11" width="2.5703125" style="10" customWidth="1"/>
    <col min="12" max="12" width="2.42578125" style="10" customWidth="1"/>
    <col min="13" max="13" width="16.42578125" style="10" customWidth="1"/>
    <col min="14" max="14" width="2.5703125" style="10" customWidth="1"/>
    <col min="15" max="15" width="2.28515625" style="10" customWidth="1"/>
    <col min="16" max="16" width="16.28515625" style="10" customWidth="1"/>
    <col min="17" max="16384" width="9.140625" style="10"/>
  </cols>
  <sheetData>
    <row r="1" spans="1:16" ht="15.75" x14ac:dyDescent="0.25">
      <c r="B1" s="1057" t="s">
        <v>325</v>
      </c>
      <c r="C1" s="1057"/>
      <c r="D1" s="1057"/>
      <c r="E1" s="1057"/>
      <c r="F1" s="1057"/>
      <c r="G1" s="1057"/>
      <c r="H1" s="1057"/>
      <c r="I1" s="1057"/>
      <c r="J1" s="1057"/>
      <c r="K1" s="1057"/>
      <c r="L1" s="1057"/>
      <c r="M1" s="1057"/>
      <c r="N1" s="1057"/>
      <c r="O1" s="1057"/>
      <c r="P1" s="1057"/>
    </row>
    <row r="2" spans="1:16" ht="15.75" x14ac:dyDescent="0.25">
      <c r="B2" s="1057" t="s">
        <v>126</v>
      </c>
      <c r="C2" s="1057"/>
      <c r="D2" s="1057"/>
      <c r="E2" s="1057"/>
      <c r="F2" s="1057"/>
      <c r="G2" s="1057"/>
      <c r="H2" s="1057"/>
      <c r="I2" s="1057"/>
      <c r="J2" s="1057"/>
      <c r="K2" s="1057"/>
      <c r="L2" s="1057"/>
      <c r="M2" s="1057"/>
      <c r="N2" s="1057"/>
      <c r="O2" s="1057"/>
      <c r="P2" s="1057"/>
    </row>
    <row r="3" spans="1:16" ht="12.75" customHeight="1" x14ac:dyDescent="0.2">
      <c r="A3" s="9"/>
    </row>
    <row r="4" spans="1:16" ht="12.75" customHeight="1" x14ac:dyDescent="0.2">
      <c r="A4" s="9"/>
    </row>
    <row r="5" spans="1:16" ht="12.75" customHeight="1" x14ac:dyDescent="0.25">
      <c r="B5" s="173"/>
      <c r="C5" s="173"/>
      <c r="D5" s="173"/>
      <c r="E5" s="173"/>
      <c r="F5" s="173"/>
      <c r="G5" s="173"/>
      <c r="H5" s="173"/>
      <c r="I5" s="173"/>
      <c r="J5" s="173"/>
      <c r="K5" s="173"/>
      <c r="L5" s="173"/>
      <c r="M5" s="173"/>
      <c r="N5" s="173"/>
      <c r="O5" s="173"/>
      <c r="P5" s="173"/>
    </row>
    <row r="6" spans="1:16" ht="12.75" customHeight="1" x14ac:dyDescent="0.2">
      <c r="B6" s="779"/>
      <c r="C6" s="779"/>
      <c r="D6" s="779"/>
      <c r="E6" s="779"/>
      <c r="F6" s="779"/>
      <c r="G6" s="779"/>
      <c r="H6" s="779"/>
      <c r="I6" s="779"/>
      <c r="J6" s="779"/>
      <c r="K6" s="779"/>
      <c r="L6" s="779"/>
      <c r="M6" s="779"/>
      <c r="N6" s="779"/>
      <c r="O6" s="779"/>
      <c r="P6" s="779"/>
    </row>
    <row r="7" spans="1:16" x14ac:dyDescent="0.2">
      <c r="C7" s="746"/>
      <c r="D7" s="564" t="s">
        <v>540</v>
      </c>
      <c r="F7" s="814"/>
      <c r="G7" s="564" t="s">
        <v>504</v>
      </c>
      <c r="I7" s="989"/>
      <c r="J7" s="564" t="s">
        <v>475</v>
      </c>
      <c r="L7" s="989"/>
      <c r="M7" s="564" t="s">
        <v>443</v>
      </c>
      <c r="O7" s="989"/>
      <c r="P7" s="564" t="s">
        <v>383</v>
      </c>
    </row>
    <row r="8" spans="1:16" ht="14.1" customHeight="1" x14ac:dyDescent="0.2">
      <c r="B8" s="10" t="s">
        <v>116</v>
      </c>
      <c r="C8" s="11"/>
      <c r="D8" s="39"/>
      <c r="F8" s="11"/>
      <c r="G8" s="39"/>
      <c r="I8" s="11"/>
      <c r="J8" s="39"/>
      <c r="L8" s="11"/>
      <c r="M8" s="39"/>
      <c r="O8" s="11"/>
      <c r="P8" s="39"/>
    </row>
    <row r="9" spans="1:16" ht="14.1" customHeight="1" x14ac:dyDescent="0.2">
      <c r="C9" s="11"/>
      <c r="D9" s="39"/>
      <c r="F9" s="11"/>
      <c r="G9" s="39"/>
      <c r="I9" s="11"/>
      <c r="J9" s="39"/>
      <c r="L9" s="11"/>
      <c r="M9" s="39"/>
      <c r="O9" s="11"/>
      <c r="P9" s="39"/>
    </row>
    <row r="10" spans="1:16" ht="14.1" customHeight="1" x14ac:dyDescent="0.2">
      <c r="B10" s="10" t="s">
        <v>365</v>
      </c>
      <c r="C10" s="14" t="s">
        <v>1</v>
      </c>
      <c r="D10" s="33">
        <v>1356.8</v>
      </c>
      <c r="F10" s="14" t="s">
        <v>1</v>
      </c>
      <c r="G10" s="33">
        <v>1529.8</v>
      </c>
      <c r="I10" s="14" t="s">
        <v>1</v>
      </c>
      <c r="J10" s="33">
        <v>1504.3</v>
      </c>
      <c r="L10" s="14" t="s">
        <v>1</v>
      </c>
      <c r="M10" s="33">
        <v>1458.5</v>
      </c>
      <c r="O10" s="14" t="s">
        <v>1</v>
      </c>
      <c r="P10" s="33">
        <v>1459.7</v>
      </c>
    </row>
    <row r="11" spans="1:16" ht="14.1" customHeight="1" x14ac:dyDescent="0.2">
      <c r="B11" s="10" t="s">
        <v>244</v>
      </c>
      <c r="C11" s="11"/>
      <c r="D11" s="33">
        <v>93</v>
      </c>
      <c r="F11" s="11"/>
      <c r="G11" s="33">
        <v>94.2</v>
      </c>
      <c r="I11" s="11"/>
      <c r="J11" s="33">
        <v>108.3</v>
      </c>
      <c r="L11" s="11"/>
      <c r="M11" s="33">
        <v>140.30000000000001</v>
      </c>
      <c r="O11" s="11"/>
      <c r="P11" s="33">
        <v>141.9</v>
      </c>
    </row>
    <row r="12" spans="1:16" ht="14.1" customHeight="1" x14ac:dyDescent="0.2">
      <c r="C12" s="11"/>
      <c r="D12" s="33"/>
      <c r="F12" s="11"/>
      <c r="G12" s="33"/>
      <c r="I12" s="11"/>
      <c r="J12" s="33"/>
      <c r="L12" s="11"/>
      <c r="M12" s="33"/>
      <c r="O12" s="11"/>
      <c r="P12" s="33"/>
    </row>
    <row r="13" spans="1:16" ht="14.1" customHeight="1" thickBot="1" x14ac:dyDescent="0.25">
      <c r="B13" s="10" t="s">
        <v>117</v>
      </c>
      <c r="C13" s="58" t="s">
        <v>1</v>
      </c>
      <c r="D13" s="57">
        <v>1449.8</v>
      </c>
      <c r="F13" s="58" t="s">
        <v>1</v>
      </c>
      <c r="G13" s="57">
        <v>1624</v>
      </c>
      <c r="I13" s="58" t="s">
        <v>1</v>
      </c>
      <c r="J13" s="57">
        <v>1612.6</v>
      </c>
      <c r="L13" s="58" t="s">
        <v>1</v>
      </c>
      <c r="M13" s="57">
        <v>1598.8</v>
      </c>
      <c r="O13" s="58" t="s">
        <v>1</v>
      </c>
      <c r="P13" s="57">
        <v>1601.6</v>
      </c>
    </row>
    <row r="14" spans="1:16" ht="14.1" customHeight="1" x14ac:dyDescent="0.2">
      <c r="C14" s="11"/>
      <c r="D14" s="33"/>
      <c r="F14" s="11"/>
      <c r="G14" s="33"/>
      <c r="I14" s="11"/>
      <c r="J14" s="33"/>
      <c r="L14" s="11"/>
      <c r="M14" s="33"/>
      <c r="O14" s="11"/>
      <c r="P14" s="33"/>
    </row>
    <row r="15" spans="1:16" ht="14.1" customHeight="1" x14ac:dyDescent="0.2">
      <c r="B15" s="496" t="s">
        <v>466</v>
      </c>
      <c r="C15" s="11"/>
      <c r="D15" s="33">
        <v>153.80000000000001</v>
      </c>
      <c r="F15" s="11"/>
      <c r="G15" s="33">
        <v>153.80000000000001</v>
      </c>
      <c r="I15" s="11"/>
      <c r="J15" s="33">
        <v>157.80000000000001</v>
      </c>
      <c r="L15" s="11"/>
      <c r="M15" s="33">
        <v>164.8</v>
      </c>
      <c r="O15" s="11"/>
      <c r="P15" s="33">
        <v>177.2</v>
      </c>
    </row>
    <row r="16" spans="1:16" ht="14.1" customHeight="1" x14ac:dyDescent="0.2">
      <c r="C16" s="11"/>
      <c r="D16" s="33"/>
      <c r="F16" s="11"/>
      <c r="G16" s="33"/>
      <c r="I16" s="11"/>
      <c r="J16" s="33"/>
      <c r="L16" s="11"/>
      <c r="M16" s="33"/>
      <c r="O16" s="11"/>
      <c r="P16" s="33"/>
    </row>
    <row r="17" spans="2:16" ht="14.1" customHeight="1" thickBot="1" x14ac:dyDescent="0.25">
      <c r="B17" s="582" t="s">
        <v>456</v>
      </c>
      <c r="C17" s="58" t="s">
        <v>1</v>
      </c>
      <c r="D17" s="57">
        <v>1296</v>
      </c>
      <c r="F17" s="58" t="s">
        <v>1</v>
      </c>
      <c r="G17" s="57">
        <v>1470.2</v>
      </c>
      <c r="I17" s="58" t="s">
        <v>1</v>
      </c>
      <c r="J17" s="57">
        <v>1454.8</v>
      </c>
      <c r="L17" s="58" t="s">
        <v>1</v>
      </c>
      <c r="M17" s="57">
        <v>1434</v>
      </c>
      <c r="O17" s="58" t="s">
        <v>1</v>
      </c>
      <c r="P17" s="57">
        <v>1424.4</v>
      </c>
    </row>
    <row r="18" spans="2:16" ht="14.1" customHeight="1" x14ac:dyDescent="0.2">
      <c r="C18" s="11"/>
      <c r="D18" s="33"/>
      <c r="F18" s="11"/>
      <c r="G18" s="33"/>
      <c r="I18" s="11"/>
      <c r="J18" s="33"/>
      <c r="L18" s="11"/>
      <c r="M18" s="33"/>
      <c r="O18" s="11"/>
      <c r="P18" s="33"/>
    </row>
    <row r="19" spans="2:16" ht="14.1" customHeight="1" x14ac:dyDescent="0.2">
      <c r="B19" s="10" t="s">
        <v>118</v>
      </c>
      <c r="C19" s="11"/>
      <c r="D19" s="33"/>
      <c r="F19" s="11"/>
      <c r="G19" s="33"/>
      <c r="I19" s="11"/>
      <c r="J19" s="33"/>
      <c r="L19" s="11"/>
      <c r="M19" s="33"/>
      <c r="O19" s="11"/>
      <c r="P19" s="33"/>
    </row>
    <row r="20" spans="2:16" ht="14.1" customHeight="1" x14ac:dyDescent="0.2">
      <c r="C20" s="11"/>
      <c r="D20" s="33"/>
      <c r="F20" s="11"/>
      <c r="G20" s="33"/>
      <c r="I20" s="11"/>
      <c r="J20" s="33"/>
      <c r="L20" s="11"/>
      <c r="M20" s="33"/>
      <c r="O20" s="11"/>
      <c r="P20" s="33"/>
    </row>
    <row r="21" spans="2:16" ht="14.1" customHeight="1" x14ac:dyDescent="0.2">
      <c r="B21" s="10" t="s">
        <v>150</v>
      </c>
      <c r="C21" s="14"/>
      <c r="D21" s="153">
        <v>187504582</v>
      </c>
      <c r="F21" s="14"/>
      <c r="G21" s="153">
        <v>188814736</v>
      </c>
      <c r="I21" s="14"/>
      <c r="J21" s="153">
        <v>186756533</v>
      </c>
      <c r="L21" s="14"/>
      <c r="M21" s="153">
        <v>181771038</v>
      </c>
      <c r="O21" s="14"/>
      <c r="P21" s="153">
        <v>181026145</v>
      </c>
    </row>
    <row r="22" spans="2:16" ht="14.1" customHeight="1" x14ac:dyDescent="0.2">
      <c r="B22" s="10" t="s">
        <v>254</v>
      </c>
      <c r="C22" s="565"/>
      <c r="D22" s="153">
        <v>18707484</v>
      </c>
      <c r="F22" s="565"/>
      <c r="G22" s="153">
        <v>18938878</v>
      </c>
      <c r="I22" s="565"/>
      <c r="J22" s="153">
        <v>21768088</v>
      </c>
      <c r="L22" s="565"/>
      <c r="M22" s="153">
        <v>28793021</v>
      </c>
      <c r="O22" s="565"/>
      <c r="P22" s="153">
        <v>29116692</v>
      </c>
    </row>
    <row r="23" spans="2:16" ht="14.1" customHeight="1" x14ac:dyDescent="0.2">
      <c r="B23" s="10" t="s">
        <v>256</v>
      </c>
      <c r="C23" s="11"/>
      <c r="D23" s="153">
        <v>2031974</v>
      </c>
      <c r="F23" s="11"/>
      <c r="G23" s="153">
        <v>1963584</v>
      </c>
      <c r="I23" s="11"/>
      <c r="J23" s="153">
        <v>1677037</v>
      </c>
      <c r="L23" s="11"/>
      <c r="M23" s="153">
        <v>2900651</v>
      </c>
      <c r="O23" s="11"/>
      <c r="P23" s="153">
        <v>3489304</v>
      </c>
    </row>
    <row r="24" spans="2:16" ht="14.1" customHeight="1" thickBot="1" x14ac:dyDescent="0.25">
      <c r="B24" s="362" t="s">
        <v>280</v>
      </c>
      <c r="C24" s="58"/>
      <c r="D24" s="154">
        <v>208244040</v>
      </c>
      <c r="E24" s="582"/>
      <c r="F24" s="58"/>
      <c r="G24" s="154">
        <v>209717198</v>
      </c>
      <c r="H24" s="582"/>
      <c r="I24" s="58"/>
      <c r="J24" s="154">
        <v>210201658</v>
      </c>
      <c r="K24" s="582"/>
      <c r="L24" s="58"/>
      <c r="M24" s="154">
        <v>213464710</v>
      </c>
      <c r="N24" s="582"/>
      <c r="O24" s="58"/>
      <c r="P24" s="154">
        <v>213632141</v>
      </c>
    </row>
    <row r="25" spans="2:16" ht="14.1" customHeight="1" x14ac:dyDescent="0.2">
      <c r="C25" s="11"/>
      <c r="D25" s="153"/>
      <c r="F25" s="11"/>
      <c r="G25" s="153"/>
      <c r="I25" s="11"/>
      <c r="J25" s="153"/>
      <c r="L25" s="11"/>
      <c r="M25" s="153"/>
      <c r="O25" s="11"/>
      <c r="P25" s="153"/>
    </row>
    <row r="26" spans="2:16" ht="14.1" customHeight="1" x14ac:dyDescent="0.2">
      <c r="C26" s="11"/>
      <c r="D26" s="147"/>
      <c r="F26" s="11"/>
      <c r="G26" s="147"/>
      <c r="I26" s="11"/>
      <c r="J26" s="147"/>
      <c r="L26" s="11"/>
      <c r="M26" s="147"/>
      <c r="O26" s="11"/>
      <c r="P26" s="147"/>
    </row>
    <row r="27" spans="2:16" s="12" customFormat="1" ht="14.1" customHeight="1" thickBot="1" x14ac:dyDescent="0.25">
      <c r="B27" s="12" t="s">
        <v>375</v>
      </c>
      <c r="C27" s="570" t="s">
        <v>1</v>
      </c>
      <c r="D27" s="384">
        <v>7.24</v>
      </c>
      <c r="E27" s="569"/>
      <c r="F27" s="570" t="s">
        <v>1</v>
      </c>
      <c r="G27" s="384">
        <v>8.1</v>
      </c>
      <c r="H27" s="569"/>
      <c r="I27" s="570" t="s">
        <v>1</v>
      </c>
      <c r="J27" s="384">
        <v>8.0500000000000007</v>
      </c>
      <c r="K27" s="569"/>
      <c r="L27" s="570" t="s">
        <v>1</v>
      </c>
      <c r="M27" s="384">
        <v>8.02</v>
      </c>
      <c r="N27" s="569"/>
      <c r="O27" s="570" t="s">
        <v>1</v>
      </c>
      <c r="P27" s="384">
        <v>8.06</v>
      </c>
    </row>
    <row r="28" spans="2:16" ht="14.1" customHeight="1" x14ac:dyDescent="0.2">
      <c r="C28" s="11"/>
      <c r="D28" s="155"/>
      <c r="F28" s="11"/>
      <c r="G28" s="155"/>
      <c r="I28" s="11"/>
      <c r="J28" s="155"/>
      <c r="L28" s="11"/>
      <c r="M28" s="155"/>
      <c r="O28" s="11"/>
      <c r="P28" s="155"/>
    </row>
    <row r="29" spans="2:16" s="12" customFormat="1" ht="14.1" customHeight="1" thickBot="1" x14ac:dyDescent="0.25">
      <c r="B29" s="12" t="s">
        <v>373</v>
      </c>
      <c r="C29" s="570" t="s">
        <v>1</v>
      </c>
      <c r="D29" s="384">
        <v>6.96</v>
      </c>
      <c r="E29" s="569"/>
      <c r="F29" s="570" t="s">
        <v>1</v>
      </c>
      <c r="G29" s="384">
        <v>7.74</v>
      </c>
      <c r="H29" s="569"/>
      <c r="I29" s="570" t="s">
        <v>1</v>
      </c>
      <c r="J29" s="384">
        <v>7.67</v>
      </c>
      <c r="K29" s="569"/>
      <c r="L29" s="570" t="s">
        <v>1</v>
      </c>
      <c r="M29" s="384">
        <v>7.49</v>
      </c>
      <c r="N29" s="569"/>
      <c r="O29" s="570" t="s">
        <v>1</v>
      </c>
      <c r="P29" s="384">
        <v>7.5</v>
      </c>
    </row>
    <row r="30" spans="2:16" s="569" customFormat="1" ht="14.1" customHeight="1" x14ac:dyDescent="0.2">
      <c r="C30" s="13"/>
      <c r="D30" s="586"/>
      <c r="F30" s="13"/>
      <c r="G30" s="586"/>
      <c r="I30" s="13"/>
      <c r="J30" s="586"/>
      <c r="L30" s="13"/>
      <c r="M30" s="586"/>
      <c r="O30" s="13"/>
      <c r="P30" s="586"/>
    </row>
    <row r="31" spans="2:16" s="569" customFormat="1" ht="14.1" customHeight="1" thickBot="1" x14ac:dyDescent="0.25">
      <c r="B31" s="569" t="s">
        <v>457</v>
      </c>
      <c r="C31" s="570" t="s">
        <v>1</v>
      </c>
      <c r="D31" s="384">
        <v>6.42</v>
      </c>
      <c r="F31" s="570" t="s">
        <v>1</v>
      </c>
      <c r="G31" s="384">
        <v>7.29</v>
      </c>
      <c r="I31" s="570" t="s">
        <v>1</v>
      </c>
      <c r="J31" s="384">
        <v>7.21</v>
      </c>
      <c r="L31" s="570" t="s">
        <v>1</v>
      </c>
      <c r="M31" s="384">
        <v>7.12</v>
      </c>
      <c r="O31" s="570" t="s">
        <v>1</v>
      </c>
      <c r="P31" s="384">
        <v>7.08</v>
      </c>
    </row>
    <row r="32" spans="2:16" ht="14.1" customHeight="1" x14ac:dyDescent="0.2">
      <c r="C32" s="11"/>
      <c r="D32" s="155"/>
      <c r="F32" s="11"/>
      <c r="G32" s="155"/>
      <c r="I32" s="11"/>
      <c r="J32" s="155"/>
      <c r="L32" s="11"/>
      <c r="M32" s="155"/>
      <c r="O32" s="11"/>
      <c r="P32" s="155"/>
    </row>
    <row r="33" spans="2:16" s="569" customFormat="1" ht="14.1" customHeight="1" thickBot="1" x14ac:dyDescent="0.25">
      <c r="B33" s="569" t="s">
        <v>458</v>
      </c>
      <c r="C33" s="570" t="s">
        <v>1</v>
      </c>
      <c r="D33" s="384">
        <v>6.22</v>
      </c>
      <c r="F33" s="570" t="s">
        <v>1</v>
      </c>
      <c r="G33" s="384">
        <v>7.01</v>
      </c>
      <c r="I33" s="570" t="s">
        <v>1</v>
      </c>
      <c r="J33" s="384">
        <v>6.92</v>
      </c>
      <c r="L33" s="570" t="s">
        <v>1</v>
      </c>
      <c r="M33" s="384">
        <v>6.72</v>
      </c>
      <c r="O33" s="570" t="s">
        <v>1</v>
      </c>
      <c r="P33" s="384">
        <v>6.67</v>
      </c>
    </row>
    <row r="34" spans="2:16" s="569" customFormat="1" ht="14.1" customHeight="1" x14ac:dyDescent="0.2">
      <c r="C34" s="13"/>
      <c r="D34" s="586"/>
      <c r="F34" s="13"/>
      <c r="G34" s="586"/>
      <c r="I34" s="13"/>
      <c r="J34" s="586"/>
      <c r="L34" s="13"/>
      <c r="M34" s="586"/>
      <c r="O34" s="13"/>
      <c r="P34" s="586"/>
    </row>
    <row r="35" spans="2:16" ht="14.1" customHeight="1" x14ac:dyDescent="0.2">
      <c r="C35" s="11"/>
      <c r="D35" s="156"/>
      <c r="F35" s="11"/>
      <c r="G35" s="156"/>
      <c r="I35" s="11"/>
      <c r="J35" s="156"/>
      <c r="L35" s="11"/>
      <c r="M35" s="156"/>
      <c r="O35" s="11"/>
      <c r="P35" s="156"/>
    </row>
    <row r="36" spans="2:16" ht="14.1" customHeight="1" x14ac:dyDescent="0.2">
      <c r="B36" s="10" t="s">
        <v>257</v>
      </c>
      <c r="C36" s="14" t="s">
        <v>1</v>
      </c>
      <c r="D36" s="155">
        <v>1.2</v>
      </c>
      <c r="F36" s="14" t="s">
        <v>1</v>
      </c>
      <c r="G36" s="155">
        <v>0.05</v>
      </c>
      <c r="I36" s="14" t="s">
        <v>1</v>
      </c>
      <c r="J36" s="155">
        <v>0</v>
      </c>
      <c r="L36" s="14" t="s">
        <v>1</v>
      </c>
      <c r="M36" s="155">
        <v>0.3</v>
      </c>
      <c r="O36" s="14" t="s">
        <v>1</v>
      </c>
      <c r="P36" s="155">
        <v>0.45</v>
      </c>
    </row>
    <row r="37" spans="2:16" ht="14.1" customHeight="1" x14ac:dyDescent="0.2">
      <c r="B37" s="10" t="s">
        <v>258</v>
      </c>
      <c r="C37" s="11"/>
      <c r="D37" s="573">
        <v>5.3999999999999999E-2</v>
      </c>
      <c r="F37" s="11"/>
      <c r="G37" s="573">
        <v>1.6E-2</v>
      </c>
      <c r="I37" s="11"/>
      <c r="J37" s="573">
        <v>2.4E-2</v>
      </c>
      <c r="L37" s="11"/>
      <c r="M37" s="573">
        <v>3.9E-2</v>
      </c>
      <c r="O37" s="11"/>
      <c r="P37" s="573">
        <v>3.6999999999999998E-2</v>
      </c>
    </row>
    <row r="38" spans="2:16" ht="14.1" customHeight="1" x14ac:dyDescent="0.2">
      <c r="B38" s="10" t="s">
        <v>259</v>
      </c>
      <c r="C38" s="11"/>
      <c r="D38" s="573">
        <v>0.13900000000000001</v>
      </c>
      <c r="F38" s="11"/>
      <c r="G38" s="573">
        <v>0.121</v>
      </c>
      <c r="I38" s="11"/>
      <c r="J38" s="573">
        <v>0.186</v>
      </c>
      <c r="L38" s="11"/>
      <c r="M38" s="573">
        <v>0.17899999999999999</v>
      </c>
      <c r="O38" s="11"/>
      <c r="P38" s="573">
        <v>0.189</v>
      </c>
    </row>
    <row r="39" spans="2:16" ht="14.1" customHeight="1" x14ac:dyDescent="0.2">
      <c r="B39" s="10" t="s">
        <v>260</v>
      </c>
      <c r="C39" s="11"/>
      <c r="D39" s="573">
        <v>0.189</v>
      </c>
      <c r="F39" s="11"/>
      <c r="G39" s="573">
        <v>0.189</v>
      </c>
      <c r="I39" s="11"/>
      <c r="J39" s="573">
        <v>0.19</v>
      </c>
      <c r="L39" s="11"/>
      <c r="M39" s="573">
        <v>0.192</v>
      </c>
      <c r="O39" s="11"/>
      <c r="P39" s="573">
        <v>0.192</v>
      </c>
    </row>
    <row r="40" spans="2:16" ht="14.1" customHeight="1" x14ac:dyDescent="0.2">
      <c r="B40" s="10" t="s">
        <v>261</v>
      </c>
      <c r="D40" s="573">
        <v>0.17699999999999999</v>
      </c>
      <c r="G40" s="573">
        <v>0.17599999999999999</v>
      </c>
      <c r="J40" s="573">
        <v>0.17799999999999999</v>
      </c>
      <c r="M40" s="573">
        <v>0.17799999999999999</v>
      </c>
      <c r="P40" s="573">
        <v>0.17899999999999999</v>
      </c>
    </row>
    <row r="41" spans="2:16" ht="14.1" customHeight="1" x14ac:dyDescent="0.2">
      <c r="B41" s="10" t="s">
        <v>262</v>
      </c>
      <c r="C41" s="11"/>
      <c r="D41" s="573">
        <v>3.7530000000000001</v>
      </c>
      <c r="F41" s="11"/>
      <c r="G41" s="573">
        <v>3.53</v>
      </c>
      <c r="I41" s="11"/>
      <c r="J41" s="573">
        <v>3.3980000000000001</v>
      </c>
      <c r="L41" s="11"/>
      <c r="M41" s="573">
        <v>3.2509999999999999</v>
      </c>
      <c r="O41" s="11"/>
      <c r="P41" s="573">
        <v>3.08</v>
      </c>
    </row>
    <row r="42" spans="2:16" ht="14.1" customHeight="1" x14ac:dyDescent="0.2">
      <c r="P42" s="39"/>
    </row>
    <row r="43" spans="2:16" ht="14.1" customHeight="1" x14ac:dyDescent="0.2">
      <c r="B43" s="582" t="s">
        <v>454</v>
      </c>
      <c r="D43" s="35">
        <v>5.8999999999999997E-2</v>
      </c>
      <c r="G43" s="35">
        <v>0.02</v>
      </c>
      <c r="J43" s="573">
        <v>0.03</v>
      </c>
      <c r="M43" s="573">
        <v>5.2999999999999999E-2</v>
      </c>
      <c r="P43" s="573" t="s">
        <v>3</v>
      </c>
    </row>
    <row r="44" spans="2:16" ht="14.1" customHeight="1" x14ac:dyDescent="0.2"/>
    <row r="45" spans="2:16" ht="14.1" customHeight="1" x14ac:dyDescent="0.2"/>
    <row r="46" spans="2:16" ht="14.1" customHeight="1" x14ac:dyDescent="0.2">
      <c r="B46" s="1171" t="s">
        <v>312</v>
      </c>
      <c r="C46" s="1171"/>
      <c r="D46" s="1171"/>
      <c r="E46" s="1171"/>
      <c r="F46" s="1171"/>
      <c r="G46" s="1171"/>
      <c r="H46" s="1171"/>
      <c r="I46" s="1171"/>
      <c r="J46" s="1171"/>
      <c r="K46" s="1171"/>
      <c r="L46" s="1171"/>
      <c r="M46" s="1171"/>
      <c r="N46" s="1171"/>
      <c r="O46" s="1171"/>
      <c r="P46" s="1171"/>
    </row>
    <row r="47" spans="2:16" ht="13.5" x14ac:dyDescent="0.2">
      <c r="B47" s="1171" t="s">
        <v>263</v>
      </c>
      <c r="C47" s="1171"/>
      <c r="D47" s="1171"/>
      <c r="E47" s="1171"/>
      <c r="F47" s="1171"/>
      <c r="G47" s="1171"/>
      <c r="H47" s="1171"/>
      <c r="I47" s="1171"/>
      <c r="J47" s="1171"/>
      <c r="K47" s="1171"/>
      <c r="L47" s="1171"/>
      <c r="M47" s="1171"/>
      <c r="N47" s="1171"/>
      <c r="O47" s="1171"/>
      <c r="P47" s="1171"/>
    </row>
  </sheetData>
  <mergeCells count="4">
    <mergeCell ref="B46:P46"/>
    <mergeCell ref="B47:P47"/>
    <mergeCell ref="B1:P1"/>
    <mergeCell ref="B2:P2"/>
  </mergeCells>
  <phoneticPr fontId="17" type="noConversion"/>
  <pageMargins left="0.56000000000000005" right="0.63" top="0.61" bottom="0.77" header="0.5" footer="0.31"/>
  <pageSetup scale="71" orientation="landscape" horizontalDpi="1200" verticalDpi="1200" r:id="rId1"/>
  <headerFooter alignWithMargins="0">
    <oddHeader>&amp;R&amp;G</oddHeader>
    <oddFooter>&amp;CPAGE 23</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90" zoomScaleNormal="90" zoomScaleSheetLayoutView="90" workbookViewId="0">
      <selection activeCell="A66" sqref="A66"/>
    </sheetView>
  </sheetViews>
  <sheetFormatPr defaultRowHeight="12.75" x14ac:dyDescent="0.2"/>
  <cols>
    <col min="1" max="1" width="4.140625" style="10" customWidth="1"/>
    <col min="2" max="2" width="72.140625" style="10" customWidth="1"/>
    <col min="3" max="3" width="2.28515625" style="10" customWidth="1"/>
    <col min="4" max="4" width="16.7109375" style="10" customWidth="1"/>
    <col min="5" max="5" width="2.42578125" style="10" customWidth="1"/>
    <col min="6" max="6" width="2.28515625" style="10" customWidth="1"/>
    <col min="7" max="7" width="16.7109375" style="10" customWidth="1"/>
    <col min="8" max="8" width="2.42578125" style="10" customWidth="1"/>
    <col min="9" max="9" width="2.28515625" style="10" customWidth="1"/>
    <col min="10" max="10" width="16.5703125" style="10" customWidth="1"/>
    <col min="11" max="11" width="2.42578125" style="10" customWidth="1"/>
    <col min="12" max="12" width="2.28515625" style="10" customWidth="1"/>
    <col min="13" max="13" width="16.5703125" style="10" customWidth="1"/>
    <col min="14" max="14" width="2.42578125" style="10" customWidth="1"/>
    <col min="15" max="15" width="2.140625" style="10" customWidth="1"/>
    <col min="16" max="16" width="16.42578125" style="10" customWidth="1"/>
    <col min="17" max="16384" width="9.140625" style="10"/>
  </cols>
  <sheetData>
    <row r="1" spans="1:16" ht="15.75" x14ac:dyDescent="0.25">
      <c r="B1" s="1057" t="s">
        <v>325</v>
      </c>
      <c r="C1" s="1057"/>
      <c r="D1" s="1057"/>
      <c r="E1" s="1057"/>
      <c r="F1" s="1057"/>
      <c r="G1" s="1057"/>
      <c r="H1" s="1057"/>
      <c r="I1" s="1057"/>
      <c r="J1" s="1057"/>
      <c r="K1" s="1057"/>
      <c r="L1" s="1057"/>
      <c r="M1" s="1057"/>
      <c r="N1" s="1057"/>
      <c r="O1" s="1057"/>
      <c r="P1" s="1057"/>
    </row>
    <row r="2" spans="1:16" ht="15.75" x14ac:dyDescent="0.25">
      <c r="B2" s="1057" t="s">
        <v>180</v>
      </c>
      <c r="C2" s="1057"/>
      <c r="D2" s="1057"/>
      <c r="E2" s="1057"/>
      <c r="F2" s="1057"/>
      <c r="G2" s="1057"/>
      <c r="H2" s="1057"/>
      <c r="I2" s="1057"/>
      <c r="J2" s="1057"/>
      <c r="K2" s="1057"/>
      <c r="L2" s="1057"/>
      <c r="M2" s="1057"/>
      <c r="N2" s="1057"/>
      <c r="O2" s="1057"/>
      <c r="P2" s="1057"/>
    </row>
    <row r="3" spans="1:16" ht="12.75" customHeight="1" x14ac:dyDescent="0.2">
      <c r="A3" s="9"/>
    </row>
    <row r="4" spans="1:16" ht="12.75" customHeight="1" x14ac:dyDescent="0.2">
      <c r="A4" s="9"/>
    </row>
    <row r="5" spans="1:16" ht="12.75" customHeight="1" x14ac:dyDescent="0.25">
      <c r="B5" s="173"/>
      <c r="C5" s="173"/>
      <c r="D5" s="173"/>
      <c r="E5" s="173"/>
      <c r="F5" s="173"/>
      <c r="G5" s="173"/>
      <c r="H5" s="173"/>
      <c r="I5" s="173"/>
      <c r="J5" s="173"/>
      <c r="K5" s="173"/>
      <c r="L5" s="173"/>
      <c r="M5" s="173"/>
      <c r="N5" s="173"/>
      <c r="O5" s="173"/>
      <c r="P5" s="173"/>
    </row>
    <row r="6" spans="1:16" ht="12.75" customHeight="1" x14ac:dyDescent="0.2">
      <c r="B6" s="779"/>
      <c r="C6" s="779"/>
      <c r="D6" s="779"/>
      <c r="E6" s="779"/>
      <c r="F6" s="779"/>
      <c r="G6" s="779"/>
      <c r="H6" s="779"/>
      <c r="I6" s="779"/>
      <c r="J6" s="779"/>
      <c r="K6" s="779"/>
      <c r="L6" s="779"/>
      <c r="M6" s="779"/>
      <c r="N6" s="779"/>
      <c r="O6" s="779"/>
      <c r="P6" s="779"/>
    </row>
    <row r="7" spans="1:16" x14ac:dyDescent="0.2">
      <c r="C7" s="746"/>
      <c r="D7" s="564" t="s">
        <v>540</v>
      </c>
      <c r="F7" s="814"/>
      <c r="G7" s="564" t="s">
        <v>504</v>
      </c>
      <c r="I7" s="989"/>
      <c r="J7" s="564" t="s">
        <v>475</v>
      </c>
      <c r="L7" s="989"/>
      <c r="M7" s="564" t="s">
        <v>443</v>
      </c>
      <c r="O7" s="989"/>
      <c r="P7" s="564" t="s">
        <v>383</v>
      </c>
    </row>
    <row r="8" spans="1:16" x14ac:dyDescent="0.2">
      <c r="C8" s="745"/>
      <c r="D8" s="450"/>
      <c r="F8" s="813"/>
      <c r="G8" s="450"/>
      <c r="I8" s="988"/>
      <c r="J8" s="450"/>
      <c r="L8" s="988"/>
      <c r="M8" s="450"/>
      <c r="O8" s="988"/>
      <c r="P8" s="450"/>
    </row>
    <row r="9" spans="1:16" ht="12.75" customHeight="1" x14ac:dyDescent="0.2">
      <c r="C9" s="11"/>
      <c r="D9" s="147"/>
      <c r="F9" s="11"/>
      <c r="G9" s="147"/>
      <c r="I9" s="11"/>
      <c r="J9" s="147"/>
      <c r="L9" s="11"/>
      <c r="M9" s="147"/>
      <c r="O9" s="11"/>
      <c r="P9" s="147"/>
    </row>
    <row r="10" spans="1:16" ht="14.1" customHeight="1" x14ac:dyDescent="0.2">
      <c r="B10" s="582" t="s">
        <v>365</v>
      </c>
      <c r="C10" s="14" t="s">
        <v>1</v>
      </c>
      <c r="D10" s="147">
        <v>1356.8</v>
      </c>
      <c r="F10" s="14" t="s">
        <v>1</v>
      </c>
      <c r="G10" s="147">
        <v>1529.8</v>
      </c>
      <c r="I10" s="14" t="s">
        <v>1</v>
      </c>
      <c r="J10" s="147">
        <v>1504.3</v>
      </c>
      <c r="L10" s="14" t="s">
        <v>1</v>
      </c>
      <c r="M10" s="147">
        <v>1458.5</v>
      </c>
      <c r="O10" s="14" t="s">
        <v>1</v>
      </c>
      <c r="P10" s="147">
        <v>1459.7</v>
      </c>
    </row>
    <row r="11" spans="1:16" ht="14.1" customHeight="1" x14ac:dyDescent="0.2">
      <c r="C11" s="14"/>
      <c r="D11" s="147"/>
      <c r="F11" s="14"/>
      <c r="G11" s="147"/>
      <c r="I11" s="14"/>
      <c r="J11" s="147"/>
      <c r="L11" s="14"/>
      <c r="M11" s="147"/>
      <c r="O11" s="14"/>
      <c r="P11" s="147"/>
    </row>
    <row r="12" spans="1:16" ht="14.1" customHeight="1" x14ac:dyDescent="0.2">
      <c r="B12" s="496" t="s">
        <v>466</v>
      </c>
      <c r="C12" s="14" t="s">
        <v>1</v>
      </c>
      <c r="D12" s="33">
        <v>153.80000000000001</v>
      </c>
      <c r="E12" s="33"/>
      <c r="F12" s="14" t="s">
        <v>1</v>
      </c>
      <c r="G12" s="33">
        <v>153.80000000000001</v>
      </c>
      <c r="H12" s="33"/>
      <c r="I12" s="14" t="s">
        <v>1</v>
      </c>
      <c r="J12" s="33">
        <v>157.80000000000001</v>
      </c>
      <c r="L12" s="14" t="s">
        <v>1</v>
      </c>
      <c r="M12" s="147">
        <v>164.8</v>
      </c>
      <c r="O12" s="14" t="s">
        <v>1</v>
      </c>
      <c r="P12" s="147">
        <v>177.2</v>
      </c>
    </row>
    <row r="13" spans="1:16" ht="14.1" customHeight="1" x14ac:dyDescent="0.2">
      <c r="C13" s="14"/>
      <c r="D13" s="147"/>
      <c r="F13" s="14"/>
      <c r="G13" s="147"/>
      <c r="I13" s="14"/>
      <c r="J13" s="147"/>
      <c r="L13" s="14"/>
      <c r="M13" s="147"/>
      <c r="O13" s="14"/>
      <c r="P13" s="147"/>
    </row>
    <row r="14" spans="1:16" ht="14.1" customHeight="1" thickBot="1" x14ac:dyDescent="0.25">
      <c r="B14" s="582" t="s">
        <v>460</v>
      </c>
      <c r="C14" s="58" t="s">
        <v>1</v>
      </c>
      <c r="D14" s="57">
        <v>1203</v>
      </c>
      <c r="F14" s="58" t="s">
        <v>1</v>
      </c>
      <c r="G14" s="57">
        <v>1376</v>
      </c>
      <c r="I14" s="58" t="s">
        <v>1</v>
      </c>
      <c r="J14" s="57">
        <v>1346.5</v>
      </c>
      <c r="L14" s="58" t="s">
        <v>1</v>
      </c>
      <c r="M14" s="57">
        <v>1293.7</v>
      </c>
      <c r="O14" s="58" t="s">
        <v>1</v>
      </c>
      <c r="P14" s="57">
        <v>1282.5</v>
      </c>
    </row>
    <row r="15" spans="1:16" ht="14.1" customHeight="1" x14ac:dyDescent="0.2">
      <c r="C15" s="14"/>
      <c r="D15" s="147"/>
      <c r="F15" s="14"/>
      <c r="G15" s="147"/>
      <c r="I15" s="14"/>
      <c r="J15" s="147"/>
      <c r="L15" s="14"/>
      <c r="M15" s="147"/>
      <c r="O15" s="14"/>
      <c r="P15" s="147"/>
    </row>
    <row r="16" spans="1:16" ht="14.1" customHeight="1" x14ac:dyDescent="0.2">
      <c r="B16" s="10" t="s">
        <v>246</v>
      </c>
      <c r="C16" s="11" t="s">
        <v>1</v>
      </c>
      <c r="D16" s="336">
        <v>4.97</v>
      </c>
      <c r="F16" s="11" t="s">
        <v>1</v>
      </c>
      <c r="G16" s="336">
        <v>4.97</v>
      </c>
      <c r="I16" s="11" t="s">
        <v>1</v>
      </c>
      <c r="J16" s="336">
        <v>4.9800000000000004</v>
      </c>
      <c r="L16" s="11" t="s">
        <v>1</v>
      </c>
      <c r="M16" s="336">
        <v>4.87</v>
      </c>
      <c r="O16" s="11" t="s">
        <v>1</v>
      </c>
      <c r="P16" s="336">
        <v>4.87</v>
      </c>
    </row>
    <row r="17" spans="2:16" ht="14.1" customHeight="1" x14ac:dyDescent="0.2">
      <c r="C17" s="11"/>
      <c r="D17" s="33"/>
      <c r="F17" s="11"/>
      <c r="G17" s="33"/>
      <c r="I17" s="11"/>
      <c r="J17" s="33"/>
      <c r="L17" s="11"/>
      <c r="M17" s="33"/>
      <c r="O17" s="11"/>
      <c r="P17" s="33"/>
    </row>
    <row r="18" spans="2:16" ht="14.1" customHeight="1" x14ac:dyDescent="0.2">
      <c r="B18" s="10" t="s">
        <v>118</v>
      </c>
      <c r="C18" s="11"/>
      <c r="D18" s="33"/>
      <c r="F18" s="11"/>
      <c r="G18" s="33"/>
      <c r="I18" s="11"/>
      <c r="J18" s="33"/>
      <c r="L18" s="11"/>
      <c r="M18" s="33"/>
      <c r="O18" s="11"/>
      <c r="P18" s="33"/>
    </row>
    <row r="19" spans="2:16" ht="14.1" customHeight="1" x14ac:dyDescent="0.2">
      <c r="C19" s="11"/>
      <c r="D19" s="33"/>
      <c r="F19" s="11"/>
      <c r="G19" s="33"/>
      <c r="I19" s="11"/>
      <c r="J19" s="33"/>
      <c r="L19" s="11"/>
      <c r="M19" s="33"/>
      <c r="O19" s="11"/>
      <c r="P19" s="33"/>
    </row>
    <row r="20" spans="2:16" ht="14.1" customHeight="1" x14ac:dyDescent="0.2">
      <c r="B20" s="10" t="s">
        <v>150</v>
      </c>
      <c r="C20" s="14"/>
      <c r="D20" s="153">
        <v>187504582</v>
      </c>
      <c r="F20" s="14"/>
      <c r="G20" s="153">
        <v>188814736</v>
      </c>
      <c r="I20" s="14"/>
      <c r="J20" s="153">
        <v>186756533</v>
      </c>
      <c r="L20" s="14"/>
      <c r="M20" s="153">
        <v>181771038</v>
      </c>
      <c r="O20" s="14"/>
      <c r="P20" s="153">
        <v>181026145</v>
      </c>
    </row>
    <row r="21" spans="2:16" ht="14.1" customHeight="1" x14ac:dyDescent="0.2">
      <c r="B21" s="10" t="s">
        <v>183</v>
      </c>
      <c r="C21" s="565"/>
      <c r="D21" s="153">
        <v>2031974</v>
      </c>
      <c r="F21" s="565"/>
      <c r="G21" s="153">
        <v>1963584</v>
      </c>
      <c r="I21" s="565"/>
      <c r="J21" s="153">
        <v>1677037</v>
      </c>
      <c r="L21" s="565"/>
      <c r="M21" s="153">
        <v>2900651</v>
      </c>
      <c r="O21" s="565"/>
      <c r="P21" s="153">
        <v>3489304</v>
      </c>
    </row>
    <row r="22" spans="2:16" ht="14.1" customHeight="1" x14ac:dyDescent="0.2">
      <c r="C22" s="565"/>
      <c r="D22" s="153"/>
      <c r="F22" s="565"/>
      <c r="G22" s="153"/>
      <c r="I22" s="565"/>
      <c r="J22" s="153"/>
      <c r="L22" s="565"/>
      <c r="M22" s="153"/>
      <c r="O22" s="565"/>
      <c r="P22" s="153"/>
    </row>
    <row r="23" spans="2:16" ht="14.1" customHeight="1" x14ac:dyDescent="0.2">
      <c r="B23" s="10" t="s">
        <v>184</v>
      </c>
      <c r="C23" s="11"/>
      <c r="D23" s="153">
        <v>18707484</v>
      </c>
      <c r="F23" s="11"/>
      <c r="G23" s="153">
        <v>18938878</v>
      </c>
      <c r="I23" s="11"/>
      <c r="J23" s="153">
        <v>21768088</v>
      </c>
      <c r="L23" s="11"/>
      <c r="M23" s="153">
        <v>28793021</v>
      </c>
      <c r="O23" s="11"/>
      <c r="P23" s="153">
        <v>29116692</v>
      </c>
    </row>
    <row r="24" spans="2:16" ht="14.1" customHeight="1" x14ac:dyDescent="0.2">
      <c r="B24" s="10" t="s">
        <v>239</v>
      </c>
      <c r="C24" s="566"/>
      <c r="D24" s="568">
        <v>-10658426</v>
      </c>
      <c r="F24" s="566"/>
      <c r="G24" s="568">
        <v>-9074964</v>
      </c>
      <c r="I24" s="566"/>
      <c r="J24" s="352">
        <v>-9679865</v>
      </c>
      <c r="L24" s="566"/>
      <c r="M24" s="352">
        <v>-12311581</v>
      </c>
      <c r="O24" s="566"/>
      <c r="P24" s="352">
        <v>-10570639</v>
      </c>
    </row>
    <row r="25" spans="2:16" ht="14.1" customHeight="1" x14ac:dyDescent="0.2">
      <c r="B25" s="10" t="s">
        <v>240</v>
      </c>
      <c r="C25" s="565"/>
      <c r="D25" s="153">
        <v>8049058</v>
      </c>
      <c r="F25" s="565"/>
      <c r="G25" s="153">
        <v>9863914</v>
      </c>
      <c r="I25" s="565"/>
      <c r="J25" s="153">
        <v>12088223</v>
      </c>
      <c r="L25" s="565"/>
      <c r="M25" s="153">
        <v>16481440</v>
      </c>
      <c r="O25" s="565"/>
      <c r="P25" s="153">
        <v>18546053</v>
      </c>
    </row>
    <row r="26" spans="2:16" ht="14.1" customHeight="1" x14ac:dyDescent="0.2">
      <c r="C26" s="11"/>
      <c r="D26" s="155"/>
      <c r="F26" s="11"/>
      <c r="G26" s="155"/>
      <c r="I26" s="11"/>
      <c r="J26" s="155"/>
      <c r="L26" s="11"/>
      <c r="M26" s="155"/>
      <c r="O26" s="11"/>
      <c r="P26" s="155"/>
    </row>
    <row r="27" spans="2:16" ht="14.1" customHeight="1" x14ac:dyDescent="0.2">
      <c r="B27" s="10" t="s">
        <v>242</v>
      </c>
      <c r="C27" s="123"/>
      <c r="D27" s="333">
        <v>197585614</v>
      </c>
      <c r="F27" s="123"/>
      <c r="G27" s="333">
        <v>200642234</v>
      </c>
      <c r="I27" s="123"/>
      <c r="J27" s="333">
        <v>200521793</v>
      </c>
      <c r="L27" s="123"/>
      <c r="M27" s="333">
        <v>201153129</v>
      </c>
      <c r="O27" s="123"/>
      <c r="P27" s="333">
        <v>203061502</v>
      </c>
    </row>
    <row r="28" spans="2:16" ht="14.1" customHeight="1" x14ac:dyDescent="0.2">
      <c r="C28" s="11"/>
      <c r="D28" s="332"/>
      <c r="F28" s="11"/>
      <c r="G28" s="332"/>
      <c r="I28" s="11"/>
      <c r="J28" s="332"/>
      <c r="L28" s="11"/>
      <c r="M28" s="332"/>
      <c r="O28" s="11"/>
      <c r="P28" s="332"/>
    </row>
    <row r="29" spans="2:16" ht="14.1" customHeight="1" x14ac:dyDescent="0.2">
      <c r="C29" s="11"/>
      <c r="D29" s="332"/>
      <c r="F29" s="11"/>
      <c r="G29" s="332"/>
      <c r="I29" s="11"/>
      <c r="J29" s="332"/>
      <c r="L29" s="11"/>
      <c r="M29" s="332"/>
      <c r="O29" s="11"/>
      <c r="P29" s="332"/>
    </row>
    <row r="30" spans="2:16" s="12" customFormat="1" ht="14.1" customHeight="1" thickBot="1" x14ac:dyDescent="0.25">
      <c r="B30" s="12" t="s">
        <v>375</v>
      </c>
      <c r="C30" s="570" t="s">
        <v>1</v>
      </c>
      <c r="D30" s="571">
        <v>7.24</v>
      </c>
      <c r="E30" s="569"/>
      <c r="F30" s="570" t="s">
        <v>1</v>
      </c>
      <c r="G30" s="571">
        <v>8.1</v>
      </c>
      <c r="H30" s="569"/>
      <c r="I30" s="570" t="s">
        <v>1</v>
      </c>
      <c r="J30" s="571">
        <v>8.0500000000000007</v>
      </c>
      <c r="K30" s="569"/>
      <c r="L30" s="570" t="s">
        <v>1</v>
      </c>
      <c r="M30" s="571">
        <v>8.02</v>
      </c>
      <c r="N30" s="569"/>
      <c r="O30" s="570" t="s">
        <v>1</v>
      </c>
      <c r="P30" s="571">
        <v>8.06</v>
      </c>
    </row>
    <row r="31" spans="2:16" ht="14.1" customHeight="1" x14ac:dyDescent="0.2">
      <c r="C31" s="11"/>
      <c r="D31" s="147"/>
      <c r="F31" s="11"/>
      <c r="G31" s="147"/>
      <c r="I31" s="11"/>
      <c r="J31" s="147"/>
      <c r="L31" s="11"/>
      <c r="M31" s="147"/>
      <c r="O31" s="11"/>
      <c r="P31" s="147"/>
    </row>
    <row r="32" spans="2:16" s="12" customFormat="1" ht="14.1" customHeight="1" thickBot="1" x14ac:dyDescent="0.25">
      <c r="B32" s="12" t="s">
        <v>376</v>
      </c>
      <c r="C32" s="570" t="s">
        <v>1</v>
      </c>
      <c r="D32" s="571">
        <v>6.87</v>
      </c>
      <c r="E32" s="569"/>
      <c r="F32" s="570" t="s">
        <v>1</v>
      </c>
      <c r="G32" s="571">
        <v>7.62</v>
      </c>
      <c r="H32" s="569"/>
      <c r="I32" s="570" t="s">
        <v>1</v>
      </c>
      <c r="J32" s="571">
        <v>7.5</v>
      </c>
      <c r="K32" s="569"/>
      <c r="L32" s="570" t="s">
        <v>1</v>
      </c>
      <c r="M32" s="571">
        <v>7.25</v>
      </c>
      <c r="N32" s="569"/>
      <c r="O32" s="570" t="s">
        <v>1</v>
      </c>
      <c r="P32" s="571">
        <v>7.19</v>
      </c>
    </row>
    <row r="33" spans="2:16" ht="14.1" customHeight="1" x14ac:dyDescent="0.2">
      <c r="C33" s="11"/>
      <c r="D33" s="147"/>
      <c r="F33" s="11"/>
      <c r="G33" s="147"/>
      <c r="I33" s="11"/>
      <c r="J33" s="147"/>
      <c r="L33" s="11"/>
      <c r="M33" s="147"/>
      <c r="O33" s="11"/>
      <c r="P33" s="147"/>
    </row>
    <row r="34" spans="2:16" ht="14.1" customHeight="1" thickBot="1" x14ac:dyDescent="0.25">
      <c r="B34" s="569" t="s">
        <v>457</v>
      </c>
      <c r="C34" s="570" t="s">
        <v>1</v>
      </c>
      <c r="D34" s="384">
        <v>6.42</v>
      </c>
      <c r="E34" s="569"/>
      <c r="F34" s="570" t="s">
        <v>1</v>
      </c>
      <c r="G34" s="384">
        <v>7.29</v>
      </c>
      <c r="H34" s="569"/>
      <c r="I34" s="570" t="s">
        <v>1</v>
      </c>
      <c r="J34" s="384">
        <v>7.21</v>
      </c>
      <c r="K34" s="569"/>
      <c r="L34" s="570" t="s">
        <v>1</v>
      </c>
      <c r="M34" s="384">
        <v>7.12</v>
      </c>
      <c r="N34" s="569"/>
      <c r="O34" s="570" t="s">
        <v>1</v>
      </c>
      <c r="P34" s="384">
        <v>7.08</v>
      </c>
    </row>
    <row r="35" spans="2:16" ht="14.1" customHeight="1" x14ac:dyDescent="0.2">
      <c r="C35" s="11"/>
      <c r="D35" s="147"/>
      <c r="F35" s="11"/>
      <c r="G35" s="147"/>
      <c r="I35" s="11"/>
      <c r="J35" s="147"/>
      <c r="L35" s="11"/>
      <c r="M35" s="147"/>
      <c r="O35" s="11"/>
      <c r="P35" s="147"/>
    </row>
    <row r="36" spans="2:16" ht="14.1" customHeight="1" thickBot="1" x14ac:dyDescent="0.25">
      <c r="B36" s="569" t="s">
        <v>459</v>
      </c>
      <c r="C36" s="570" t="s">
        <v>1</v>
      </c>
      <c r="D36" s="571">
        <v>6.09</v>
      </c>
      <c r="E36" s="569"/>
      <c r="F36" s="570" t="s">
        <v>1</v>
      </c>
      <c r="G36" s="571">
        <v>6.86</v>
      </c>
      <c r="H36" s="569"/>
      <c r="I36" s="570" t="s">
        <v>1</v>
      </c>
      <c r="J36" s="571">
        <v>6.71</v>
      </c>
      <c r="K36" s="569"/>
      <c r="L36" s="570" t="s">
        <v>1</v>
      </c>
      <c r="M36" s="384">
        <v>6.43</v>
      </c>
      <c r="N36" s="569"/>
      <c r="O36" s="570" t="s">
        <v>1</v>
      </c>
      <c r="P36" s="384">
        <v>6.32</v>
      </c>
    </row>
    <row r="37" spans="2:16" ht="14.1" customHeight="1" x14ac:dyDescent="0.2">
      <c r="C37" s="11"/>
      <c r="D37" s="147"/>
      <c r="F37" s="11"/>
      <c r="G37" s="147"/>
      <c r="I37" s="11"/>
      <c r="J37" s="147"/>
      <c r="L37" s="11"/>
      <c r="M37" s="147"/>
      <c r="O37" s="11"/>
      <c r="P37" s="147"/>
    </row>
    <row r="38" spans="2:16" ht="14.1" customHeight="1" x14ac:dyDescent="0.2">
      <c r="C38" s="11"/>
      <c r="D38" s="156"/>
      <c r="F38" s="11"/>
      <c r="G38" s="156"/>
      <c r="I38" s="11"/>
      <c r="J38" s="156"/>
      <c r="L38" s="11"/>
      <c r="M38" s="156"/>
      <c r="O38" s="11"/>
      <c r="P38" s="156"/>
    </row>
    <row r="39" spans="2:16" s="39" customFormat="1" ht="14.1" customHeight="1" x14ac:dyDescent="0.2">
      <c r="B39" s="10" t="s">
        <v>257</v>
      </c>
      <c r="C39" s="152" t="s">
        <v>1</v>
      </c>
      <c r="D39" s="155">
        <v>1.2</v>
      </c>
      <c r="E39" s="10"/>
      <c r="F39" s="152" t="s">
        <v>1</v>
      </c>
      <c r="G39" s="155">
        <v>0.05</v>
      </c>
      <c r="H39" s="10"/>
      <c r="I39" s="152" t="s">
        <v>1</v>
      </c>
      <c r="J39" s="155">
        <v>0</v>
      </c>
      <c r="K39" s="10"/>
      <c r="L39" s="152" t="s">
        <v>1</v>
      </c>
      <c r="M39" s="155">
        <v>0.3</v>
      </c>
      <c r="N39" s="10"/>
      <c r="O39" s="152" t="s">
        <v>1</v>
      </c>
      <c r="P39" s="155">
        <v>0.45</v>
      </c>
    </row>
    <row r="40" spans="2:16" s="39" customFormat="1" ht="14.1" customHeight="1" x14ac:dyDescent="0.2">
      <c r="B40" s="362" t="s">
        <v>275</v>
      </c>
      <c r="C40" s="150"/>
      <c r="D40" s="573">
        <v>5.8999999999999997E-2</v>
      </c>
      <c r="E40" s="582"/>
      <c r="F40" s="150"/>
      <c r="G40" s="573">
        <v>2.3E-2</v>
      </c>
      <c r="H40" s="582"/>
      <c r="I40" s="150"/>
      <c r="J40" s="573">
        <v>3.5000000000000003E-2</v>
      </c>
      <c r="K40" s="582"/>
      <c r="L40" s="150"/>
      <c r="M40" s="573">
        <v>0.05</v>
      </c>
      <c r="N40" s="582"/>
      <c r="O40" s="150"/>
      <c r="P40" s="573">
        <v>3.2000000000000001E-2</v>
      </c>
    </row>
    <row r="41" spans="2:16" s="39" customFormat="1" ht="14.1" customHeight="1" x14ac:dyDescent="0.2">
      <c r="B41" s="362" t="s">
        <v>276</v>
      </c>
      <c r="C41" s="150"/>
      <c r="D41" s="573">
        <v>0.17699999999999999</v>
      </c>
      <c r="E41" s="582"/>
      <c r="F41" s="150"/>
      <c r="G41" s="573">
        <v>0.14699999999999999</v>
      </c>
      <c r="H41" s="582"/>
      <c r="I41" s="150"/>
      <c r="J41" s="573">
        <v>0.217</v>
      </c>
      <c r="K41" s="582"/>
      <c r="L41" s="150"/>
      <c r="M41" s="573">
        <v>0.20399999999999999</v>
      </c>
      <c r="N41" s="582"/>
      <c r="O41" s="150"/>
      <c r="P41" s="573">
        <v>0.19600000000000001</v>
      </c>
    </row>
    <row r="42" spans="2:16" s="39" customFormat="1" ht="14.1" customHeight="1" x14ac:dyDescent="0.2">
      <c r="B42" s="362" t="s">
        <v>277</v>
      </c>
      <c r="C42" s="150"/>
      <c r="D42" s="573">
        <v>0.188</v>
      </c>
      <c r="E42" s="582"/>
      <c r="F42" s="150"/>
      <c r="G42" s="573">
        <v>0.187</v>
      </c>
      <c r="H42" s="582"/>
      <c r="I42" s="150"/>
      <c r="J42" s="573">
        <v>0.189</v>
      </c>
      <c r="K42" s="582"/>
      <c r="L42" s="150"/>
      <c r="M42" s="573">
        <v>0.19</v>
      </c>
      <c r="N42" s="582"/>
      <c r="O42" s="150"/>
      <c r="P42" s="573">
        <v>0.189</v>
      </c>
    </row>
    <row r="43" spans="2:16" s="39" customFormat="1" ht="14.1" customHeight="1" x14ac:dyDescent="0.2">
      <c r="B43" s="362" t="s">
        <v>278</v>
      </c>
      <c r="D43" s="573">
        <v>0.17599999999999999</v>
      </c>
      <c r="E43" s="582"/>
      <c r="G43" s="573">
        <v>0.17499999999999999</v>
      </c>
      <c r="H43" s="582"/>
      <c r="J43" s="573">
        <v>0.17599999999999999</v>
      </c>
      <c r="K43" s="582"/>
      <c r="M43" s="573">
        <v>0.17599999999999999</v>
      </c>
      <c r="N43" s="582"/>
      <c r="P43" s="573">
        <v>0.17499999999999999</v>
      </c>
    </row>
    <row r="44" spans="2:16" s="39" customFormat="1" ht="14.1" customHeight="1" x14ac:dyDescent="0.2">
      <c r="B44" s="362" t="s">
        <v>279</v>
      </c>
      <c r="C44" s="150"/>
      <c r="D44" s="573">
        <v>3.7269999999999999</v>
      </c>
      <c r="E44" s="582"/>
      <c r="F44" s="150"/>
      <c r="G44" s="573">
        <v>3.496</v>
      </c>
      <c r="H44" s="582"/>
      <c r="I44" s="150"/>
      <c r="J44" s="573">
        <v>3.35</v>
      </c>
      <c r="K44" s="582"/>
      <c r="L44" s="150"/>
      <c r="M44" s="573">
        <v>3.1840000000000002</v>
      </c>
      <c r="N44" s="582"/>
      <c r="O44" s="150"/>
      <c r="P44" s="573">
        <v>2.996</v>
      </c>
    </row>
    <row r="45" spans="2:16" ht="14.1" customHeight="1" x14ac:dyDescent="0.2">
      <c r="P45" s="39"/>
    </row>
    <row r="46" spans="2:16" ht="14.1" customHeight="1" x14ac:dyDescent="0.2">
      <c r="B46" s="582" t="s">
        <v>455</v>
      </c>
      <c r="D46" s="573">
        <v>6.3E-2</v>
      </c>
      <c r="G46" s="573">
        <v>0.03</v>
      </c>
      <c r="J46" s="573">
        <v>4.3999999999999997E-2</v>
      </c>
      <c r="M46" s="573">
        <v>6.5000000000000002E-2</v>
      </c>
      <c r="P46" s="573" t="s">
        <v>3</v>
      </c>
    </row>
    <row r="47" spans="2:16" ht="14.1" customHeight="1" x14ac:dyDescent="0.2">
      <c r="M47" s="39"/>
      <c r="O47" s="11"/>
      <c r="P47" s="66"/>
    </row>
    <row r="48" spans="2:16" ht="14.1" customHeight="1" x14ac:dyDescent="0.2"/>
    <row r="49" spans="2:16" ht="14.1" customHeight="1" x14ac:dyDescent="0.2">
      <c r="B49" s="1171" t="s">
        <v>312</v>
      </c>
      <c r="C49" s="1171"/>
      <c r="D49" s="1171"/>
      <c r="E49" s="1171"/>
      <c r="F49" s="1171"/>
      <c r="G49" s="1171"/>
      <c r="H49" s="1171"/>
      <c r="I49" s="1171"/>
      <c r="J49" s="1171"/>
      <c r="K49" s="1171"/>
      <c r="L49" s="1171"/>
      <c r="M49" s="1171"/>
      <c r="N49" s="1171"/>
      <c r="O49" s="1171"/>
      <c r="P49" s="1171"/>
    </row>
    <row r="50" spans="2:16" ht="14.1" customHeight="1" x14ac:dyDescent="0.2">
      <c r="B50" s="1171" t="s">
        <v>267</v>
      </c>
      <c r="C50" s="1171"/>
      <c r="D50" s="1171"/>
      <c r="E50" s="1171"/>
      <c r="F50" s="1171"/>
      <c r="G50" s="1171"/>
      <c r="H50" s="1171"/>
      <c r="I50" s="1171"/>
      <c r="J50" s="1171"/>
      <c r="K50" s="1171"/>
      <c r="L50" s="1171"/>
      <c r="M50" s="1171"/>
      <c r="N50" s="1171"/>
      <c r="O50" s="1171"/>
      <c r="P50" s="1171"/>
    </row>
    <row r="51" spans="2:16" ht="14.1" customHeight="1" x14ac:dyDescent="0.2"/>
  </sheetData>
  <mergeCells count="4">
    <mergeCell ref="B49:P49"/>
    <mergeCell ref="B50:P50"/>
    <mergeCell ref="B1:P1"/>
    <mergeCell ref="B2:P2"/>
  </mergeCells>
  <phoneticPr fontId="17" type="noConversion"/>
  <pageMargins left="0.56000000000000005" right="0.56000000000000005" top="0.61" bottom="0.77" header="0.5" footer="0.31"/>
  <pageSetup scale="71" orientation="landscape" horizontalDpi="1200" verticalDpi="1200" r:id="rId1"/>
  <headerFooter alignWithMargins="0">
    <oddHeader>&amp;R&amp;G</oddHeader>
    <oddFooter>&amp;CPAGE 24</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10" customWidth="1"/>
    <col min="2" max="2" width="68.42578125" style="10" customWidth="1"/>
    <col min="3" max="3" width="2.42578125" style="10" customWidth="1"/>
    <col min="4" max="4" width="16.42578125" style="10" customWidth="1"/>
    <col min="5" max="5" width="2.5703125" style="10" customWidth="1"/>
    <col min="6" max="6" width="2.42578125" style="10" customWidth="1"/>
    <col min="7" max="7" width="16.42578125" style="10" customWidth="1"/>
    <col min="8" max="8" width="2.5703125" style="10" customWidth="1"/>
    <col min="9" max="16384" width="9.140625" style="10"/>
  </cols>
  <sheetData>
    <row r="1" spans="1:8" ht="15.75" x14ac:dyDescent="0.25">
      <c r="B1" s="1057" t="s">
        <v>325</v>
      </c>
      <c r="C1" s="1057"/>
      <c r="D1" s="1057"/>
      <c r="E1" s="1057"/>
      <c r="F1" s="1057"/>
      <c r="G1" s="1057"/>
      <c r="H1" s="1057"/>
    </row>
    <row r="2" spans="1:8" ht="15.75" x14ac:dyDescent="0.25">
      <c r="B2" s="1057" t="s">
        <v>450</v>
      </c>
      <c r="C2" s="1057"/>
      <c r="D2" s="1057"/>
      <c r="E2" s="1057"/>
      <c r="F2" s="1057"/>
      <c r="G2" s="1057"/>
      <c r="H2" s="1057"/>
    </row>
    <row r="3" spans="1:8" ht="12.75" customHeight="1" x14ac:dyDescent="0.2">
      <c r="A3" s="9"/>
    </row>
    <row r="4" spans="1:8" ht="12.75" customHeight="1" x14ac:dyDescent="0.2">
      <c r="A4" s="9"/>
    </row>
    <row r="5" spans="1:8" ht="12.75" customHeight="1" x14ac:dyDescent="0.25">
      <c r="B5" s="173"/>
      <c r="C5" s="173"/>
      <c r="D5" s="173"/>
      <c r="E5" s="173"/>
      <c r="F5" s="173"/>
      <c r="G5" s="173"/>
      <c r="H5" s="173"/>
    </row>
    <row r="6" spans="1:8" ht="12.75" customHeight="1" x14ac:dyDescent="0.2">
      <c r="B6" s="779"/>
      <c r="C6" s="779"/>
      <c r="D6" s="779"/>
      <c r="E6" s="779"/>
      <c r="F6" s="779"/>
      <c r="G6" s="779"/>
      <c r="H6" s="779"/>
    </row>
    <row r="7" spans="1:8" x14ac:dyDescent="0.2">
      <c r="C7" s="966"/>
      <c r="D7" s="564" t="s">
        <v>443</v>
      </c>
      <c r="F7" s="966"/>
      <c r="G7" s="564" t="s">
        <v>383</v>
      </c>
    </row>
    <row r="8" spans="1:8" ht="14.1" customHeight="1" x14ac:dyDescent="0.2">
      <c r="B8" s="10" t="s">
        <v>116</v>
      </c>
      <c r="C8" s="11"/>
      <c r="D8" s="39"/>
      <c r="F8" s="11"/>
      <c r="G8" s="39"/>
    </row>
    <row r="9" spans="1:8" ht="14.1" customHeight="1" x14ac:dyDescent="0.2">
      <c r="C9" s="11"/>
      <c r="D9" s="39"/>
      <c r="F9" s="11"/>
      <c r="G9" s="39"/>
    </row>
    <row r="10" spans="1:8" ht="14.1" customHeight="1" x14ac:dyDescent="0.2">
      <c r="B10" s="10" t="s">
        <v>365</v>
      </c>
      <c r="C10" s="14" t="s">
        <v>1</v>
      </c>
      <c r="D10" s="33">
        <f>'Balance Sheets'!D47-'Balance Sheets'!D22</f>
        <v>1203</v>
      </c>
      <c r="F10" s="14" t="s">
        <v>1</v>
      </c>
      <c r="G10" s="33">
        <f>'Balance Sheets'!G47-'Balance Sheets'!G22</f>
        <v>1376</v>
      </c>
    </row>
    <row r="11" spans="1:8" ht="14.1" customHeight="1" x14ac:dyDescent="0.2">
      <c r="B11" s="10" t="s">
        <v>244</v>
      </c>
      <c r="C11" s="11"/>
      <c r="D11" s="33">
        <v>140.30000000000001</v>
      </c>
      <c r="F11" s="11"/>
      <c r="G11" s="33">
        <v>141.9</v>
      </c>
    </row>
    <row r="12" spans="1:8" ht="14.1" hidden="1" customHeight="1" x14ac:dyDescent="0.2">
      <c r="B12" s="10" t="s">
        <v>245</v>
      </c>
      <c r="C12" s="11"/>
      <c r="D12" s="33">
        <v>0</v>
      </c>
      <c r="F12" s="11"/>
      <c r="G12" s="33">
        <v>0</v>
      </c>
    </row>
    <row r="13" spans="1:8" ht="14.1" customHeight="1" x14ac:dyDescent="0.2">
      <c r="C13" s="11"/>
      <c r="D13" s="33"/>
      <c r="F13" s="11"/>
      <c r="G13" s="33"/>
    </row>
    <row r="14" spans="1:8" ht="14.1" customHeight="1" thickBot="1" x14ac:dyDescent="0.25">
      <c r="B14" s="10" t="s">
        <v>117</v>
      </c>
      <c r="C14" s="58" t="s">
        <v>1</v>
      </c>
      <c r="D14" s="57">
        <f>SUM(D10:D13)</f>
        <v>1343.3</v>
      </c>
      <c r="F14" s="58" t="s">
        <v>1</v>
      </c>
      <c r="G14" s="57">
        <f>SUM(G10:G13)</f>
        <v>1517.9</v>
      </c>
    </row>
    <row r="15" spans="1:8" ht="14.1" customHeight="1" x14ac:dyDescent="0.2">
      <c r="C15" s="11"/>
      <c r="D15" s="33"/>
      <c r="F15" s="11"/>
      <c r="G15" s="33"/>
    </row>
    <row r="16" spans="1:8" ht="14.1" customHeight="1" x14ac:dyDescent="0.2">
      <c r="C16" s="11"/>
      <c r="D16" s="33"/>
      <c r="F16" s="11"/>
      <c r="G16" s="33"/>
    </row>
    <row r="17" spans="2:8" ht="14.1" customHeight="1" x14ac:dyDescent="0.2">
      <c r="B17" s="10" t="s">
        <v>118</v>
      </c>
      <c r="C17" s="11"/>
      <c r="D17" s="33"/>
      <c r="F17" s="11"/>
      <c r="G17" s="33"/>
    </row>
    <row r="18" spans="2:8" ht="14.1" customHeight="1" x14ac:dyDescent="0.2">
      <c r="C18" s="11"/>
      <c r="D18" s="33"/>
      <c r="F18" s="11"/>
      <c r="G18" s="33"/>
    </row>
    <row r="19" spans="2:8" ht="14.1" customHeight="1" x14ac:dyDescent="0.2">
      <c r="B19" s="10" t="s">
        <v>150</v>
      </c>
      <c r="C19" s="14"/>
      <c r="D19" s="153">
        <v>181771038</v>
      </c>
      <c r="F19" s="14"/>
      <c r="G19" s="153">
        <v>181026145</v>
      </c>
    </row>
    <row r="20" spans="2:8" ht="14.1" customHeight="1" x14ac:dyDescent="0.2">
      <c r="B20" s="10" t="s">
        <v>254</v>
      </c>
      <c r="C20" s="565"/>
      <c r="D20" s="153">
        <v>28793021</v>
      </c>
      <c r="F20" s="565"/>
      <c r="G20" s="153">
        <v>29116692</v>
      </c>
    </row>
    <row r="21" spans="2:8" ht="14.1" customHeight="1" x14ac:dyDescent="0.2">
      <c r="B21" s="10" t="s">
        <v>255</v>
      </c>
      <c r="C21" s="11"/>
      <c r="D21" s="153">
        <v>0</v>
      </c>
      <c r="F21" s="11"/>
      <c r="G21" s="153">
        <v>0</v>
      </c>
    </row>
    <row r="22" spans="2:8" ht="14.1" customHeight="1" x14ac:dyDescent="0.2">
      <c r="B22" s="10" t="s">
        <v>256</v>
      </c>
      <c r="C22" s="11"/>
      <c r="D22" s="153">
        <v>2900651</v>
      </c>
      <c r="F22" s="11"/>
      <c r="G22" s="153">
        <v>3489304</v>
      </c>
    </row>
    <row r="23" spans="2:8" ht="14.1" customHeight="1" thickBot="1" x14ac:dyDescent="0.25">
      <c r="B23" s="582" t="s">
        <v>280</v>
      </c>
      <c r="C23" s="58"/>
      <c r="D23" s="154">
        <f>SUM(D19:D22)</f>
        <v>213464710</v>
      </c>
      <c r="E23" s="582"/>
      <c r="F23" s="58"/>
      <c r="G23" s="154">
        <f>SUM(G19:G22)</f>
        <v>213632141</v>
      </c>
      <c r="H23" s="582"/>
    </row>
    <row r="24" spans="2:8" ht="14.1" customHeight="1" x14ac:dyDescent="0.2">
      <c r="C24" s="11"/>
      <c r="D24" s="153"/>
      <c r="F24" s="11"/>
      <c r="G24" s="153"/>
    </row>
    <row r="25" spans="2:8" ht="14.1" customHeight="1" x14ac:dyDescent="0.2">
      <c r="C25" s="11"/>
      <c r="D25" s="147"/>
      <c r="F25" s="11"/>
      <c r="G25" s="147"/>
    </row>
    <row r="26" spans="2:8" s="569" customFormat="1" ht="14.1" customHeight="1" thickBot="1" x14ac:dyDescent="0.25">
      <c r="B26" s="569" t="s">
        <v>375</v>
      </c>
      <c r="C26" s="570" t="s">
        <v>1</v>
      </c>
      <c r="D26" s="384">
        <f>(D10*1000000)/D19</f>
        <v>6.62</v>
      </c>
      <c r="F26" s="570" t="s">
        <v>1</v>
      </c>
      <c r="G26" s="384">
        <f>(G10*1000000)/G19</f>
        <v>7.6</v>
      </c>
    </row>
    <row r="27" spans="2:8" ht="14.1" customHeight="1" x14ac:dyDescent="0.2">
      <c r="C27" s="11"/>
      <c r="D27" s="155"/>
      <c r="F27" s="11"/>
      <c r="G27" s="155"/>
    </row>
    <row r="28" spans="2:8" s="569" customFormat="1" ht="14.1" customHeight="1" thickBot="1" x14ac:dyDescent="0.25">
      <c r="B28" s="569" t="s">
        <v>373</v>
      </c>
      <c r="C28" s="570" t="s">
        <v>1</v>
      </c>
      <c r="D28" s="384">
        <f>(D14*1000000)/D23</f>
        <v>6.29</v>
      </c>
      <c r="F28" s="570" t="s">
        <v>1</v>
      </c>
      <c r="G28" s="384">
        <f>(G14*1000000)/G23</f>
        <v>7.11</v>
      </c>
    </row>
    <row r="29" spans="2:8" ht="14.1" customHeight="1" x14ac:dyDescent="0.2">
      <c r="C29" s="11"/>
      <c r="D29" s="156"/>
      <c r="F29" s="11"/>
      <c r="G29" s="156"/>
    </row>
    <row r="30" spans="2:8" ht="14.1" customHeight="1" x14ac:dyDescent="0.2">
      <c r="B30" s="10" t="s">
        <v>257</v>
      </c>
      <c r="C30" s="14" t="s">
        <v>1</v>
      </c>
      <c r="D30" s="155">
        <v>0.3</v>
      </c>
      <c r="F30" s="14" t="s">
        <v>1</v>
      </c>
      <c r="G30" s="155">
        <v>0.45</v>
      </c>
    </row>
    <row r="31" spans="2:8" ht="14.1" customHeight="1" x14ac:dyDescent="0.2">
      <c r="B31" s="10" t="s">
        <v>258</v>
      </c>
      <c r="C31" s="11"/>
      <c r="D31" s="573">
        <v>5.2999999999999999E-2</v>
      </c>
      <c r="F31" s="11"/>
      <c r="G31" s="573" t="s">
        <v>3</v>
      </c>
    </row>
    <row r="32" spans="2:8" ht="14.1" customHeight="1" x14ac:dyDescent="0.2"/>
    <row r="33" spans="2:8" ht="14.1" customHeight="1" x14ac:dyDescent="0.2"/>
    <row r="34" spans="2:8" ht="14.1" customHeight="1" x14ac:dyDescent="0.2">
      <c r="B34" s="1171" t="s">
        <v>312</v>
      </c>
      <c r="C34" s="1171"/>
      <c r="D34" s="1171"/>
      <c r="E34" s="1171"/>
      <c r="F34" s="1171"/>
      <c r="G34" s="1171"/>
      <c r="H34" s="1171"/>
    </row>
    <row r="35" spans="2:8" ht="14.1" customHeight="1" x14ac:dyDescent="0.2">
      <c r="B35" s="1171" t="s">
        <v>263</v>
      </c>
      <c r="C35" s="1171"/>
      <c r="D35" s="1171"/>
      <c r="E35" s="1171"/>
      <c r="F35" s="1171"/>
      <c r="G35" s="1171"/>
      <c r="H35" s="1171"/>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10" customWidth="1"/>
    <col min="2" max="2" width="68.5703125" style="10" customWidth="1"/>
    <col min="3" max="3" width="2.28515625" style="10" customWidth="1"/>
    <col min="4" max="4" width="16.7109375" style="10" customWidth="1"/>
    <col min="5" max="5" width="2.42578125" style="10" customWidth="1"/>
    <col min="6" max="6" width="2.28515625" style="10" customWidth="1"/>
    <col min="7" max="7" width="16.7109375" style="10" customWidth="1"/>
    <col min="8" max="8" width="2.42578125" style="10" customWidth="1"/>
    <col min="9" max="16384" width="9.140625" style="10"/>
  </cols>
  <sheetData>
    <row r="1" spans="1:16" ht="15.75" x14ac:dyDescent="0.25">
      <c r="B1" s="1057" t="s">
        <v>325</v>
      </c>
      <c r="C1" s="1057"/>
      <c r="D1" s="1057"/>
      <c r="E1" s="1057"/>
      <c r="F1" s="1057"/>
      <c r="G1" s="1057"/>
      <c r="H1" s="1057"/>
    </row>
    <row r="2" spans="1:16" ht="15.75" x14ac:dyDescent="0.25">
      <c r="B2" s="1057" t="s">
        <v>451</v>
      </c>
      <c r="C2" s="1057"/>
      <c r="D2" s="1057"/>
      <c r="E2" s="1057"/>
      <c r="F2" s="1057"/>
      <c r="G2" s="1057"/>
      <c r="H2" s="1057"/>
    </row>
    <row r="3" spans="1:16" ht="12.75" customHeight="1" x14ac:dyDescent="0.2">
      <c r="A3" s="9"/>
    </row>
    <row r="4" spans="1:16" ht="12.75" customHeight="1" x14ac:dyDescent="0.2">
      <c r="A4" s="9"/>
    </row>
    <row r="5" spans="1:16" ht="12.75" customHeight="1" x14ac:dyDescent="0.25">
      <c r="B5" s="173"/>
      <c r="C5" s="173"/>
      <c r="D5" s="173"/>
      <c r="E5" s="173"/>
      <c r="F5" s="173"/>
      <c r="G5" s="173"/>
      <c r="H5" s="173"/>
    </row>
    <row r="6" spans="1:16" ht="12.75" customHeight="1" x14ac:dyDescent="0.2">
      <c r="B6" s="779"/>
      <c r="C6" s="779"/>
      <c r="D6" s="779"/>
      <c r="E6" s="779"/>
      <c r="F6" s="779"/>
      <c r="G6" s="779"/>
      <c r="H6" s="779"/>
    </row>
    <row r="7" spans="1:16" x14ac:dyDescent="0.2">
      <c r="C7" s="966"/>
      <c r="D7" s="564" t="s">
        <v>443</v>
      </c>
      <c r="F7" s="966"/>
      <c r="G7" s="564" t="s">
        <v>383</v>
      </c>
    </row>
    <row r="8" spans="1:16" x14ac:dyDescent="0.2">
      <c r="C8" s="965"/>
      <c r="D8" s="450"/>
      <c r="F8" s="965"/>
      <c r="G8" s="450"/>
    </row>
    <row r="9" spans="1:16" ht="12.75" customHeight="1" x14ac:dyDescent="0.2">
      <c r="C9" s="11"/>
      <c r="D9" s="147"/>
      <c r="F9" s="11"/>
      <c r="G9" s="147"/>
    </row>
    <row r="10" spans="1:16" ht="14.1" customHeight="1" x14ac:dyDescent="0.2">
      <c r="B10" s="582" t="s">
        <v>365</v>
      </c>
      <c r="C10" s="14" t="s">
        <v>1</v>
      </c>
      <c r="D10" s="147">
        <f>'Balance Sheets'!D47-'Balance Sheets'!D22</f>
        <v>1203</v>
      </c>
      <c r="F10" s="14" t="s">
        <v>1</v>
      </c>
      <c r="G10" s="147">
        <f>'Balance Sheets'!G47-'Balance Sheets'!G22</f>
        <v>1376</v>
      </c>
      <c r="I10" s="33"/>
      <c r="J10" s="11"/>
      <c r="K10" s="14"/>
      <c r="L10" s="15"/>
      <c r="M10" s="11"/>
      <c r="N10" s="14"/>
      <c r="O10" s="15"/>
      <c r="P10" s="11"/>
    </row>
    <row r="11" spans="1:16" ht="14.1" customHeight="1" x14ac:dyDescent="0.2">
      <c r="C11" s="14"/>
      <c r="D11" s="147"/>
      <c r="F11" s="14"/>
      <c r="G11" s="147"/>
      <c r="I11" s="33"/>
      <c r="J11" s="11"/>
      <c r="K11" s="14"/>
      <c r="L11" s="15"/>
      <c r="M11" s="11"/>
      <c r="N11" s="14"/>
      <c r="O11" s="15"/>
      <c r="P11" s="11"/>
    </row>
    <row r="12" spans="1:16" ht="14.1" customHeight="1" x14ac:dyDescent="0.2">
      <c r="B12" s="10" t="s">
        <v>246</v>
      </c>
      <c r="C12" s="11" t="s">
        <v>1</v>
      </c>
      <c r="D12" s="336">
        <v>4.87</v>
      </c>
      <c r="F12" s="11" t="s">
        <v>1</v>
      </c>
      <c r="G12" s="336">
        <v>4.87</v>
      </c>
    </row>
    <row r="13" spans="1:16" ht="14.1" customHeight="1" x14ac:dyDescent="0.2">
      <c r="B13" s="10" t="s">
        <v>247</v>
      </c>
      <c r="C13" s="11" t="s">
        <v>1</v>
      </c>
      <c r="D13" s="336">
        <v>0</v>
      </c>
      <c r="F13" s="11" t="s">
        <v>1</v>
      </c>
      <c r="G13" s="336">
        <v>0</v>
      </c>
    </row>
    <row r="14" spans="1:16" ht="14.1" customHeight="1" x14ac:dyDescent="0.2">
      <c r="C14" s="11"/>
      <c r="D14" s="33"/>
      <c r="F14" s="11"/>
      <c r="G14" s="33"/>
    </row>
    <row r="15" spans="1:16" ht="14.1" customHeight="1" x14ac:dyDescent="0.2">
      <c r="B15" s="10" t="s">
        <v>118</v>
      </c>
      <c r="C15" s="11"/>
      <c r="D15" s="33"/>
      <c r="F15" s="11"/>
      <c r="G15" s="33"/>
    </row>
    <row r="16" spans="1:16" ht="14.1" customHeight="1" x14ac:dyDescent="0.2">
      <c r="C16" s="11"/>
      <c r="D16" s="33"/>
      <c r="F16" s="11"/>
      <c r="G16" s="33"/>
    </row>
    <row r="17" spans="2:7" ht="14.1" customHeight="1" x14ac:dyDescent="0.2">
      <c r="B17" s="10" t="s">
        <v>150</v>
      </c>
      <c r="C17" s="14"/>
      <c r="D17" s="153">
        <f>FCBVPS!D21</f>
        <v>187504582</v>
      </c>
      <c r="F17" s="14"/>
      <c r="G17" s="153">
        <v>181026145</v>
      </c>
    </row>
    <row r="18" spans="2:7" ht="14.1" customHeight="1" x14ac:dyDescent="0.2">
      <c r="B18" s="10" t="s">
        <v>183</v>
      </c>
      <c r="C18" s="565"/>
      <c r="D18" s="153">
        <f>FCBVPS!D23</f>
        <v>2031974</v>
      </c>
      <c r="F18" s="565"/>
      <c r="G18" s="153">
        <v>3489304</v>
      </c>
    </row>
    <row r="19" spans="2:7" ht="14.1" customHeight="1" x14ac:dyDescent="0.2">
      <c r="C19" s="565"/>
      <c r="D19" s="153"/>
      <c r="F19" s="565"/>
      <c r="G19" s="153"/>
    </row>
    <row r="20" spans="2:7" ht="14.1" customHeight="1" x14ac:dyDescent="0.2">
      <c r="B20" s="10" t="s">
        <v>184</v>
      </c>
      <c r="C20" s="11"/>
      <c r="D20" s="153">
        <f>FCBVPS!D22</f>
        <v>18707484</v>
      </c>
      <c r="F20" s="11"/>
      <c r="G20" s="153">
        <v>29116692</v>
      </c>
    </row>
    <row r="21" spans="2:7" ht="14.1" customHeight="1" x14ac:dyDescent="0.2">
      <c r="B21" s="10" t="s">
        <v>239</v>
      </c>
      <c r="C21" s="566"/>
      <c r="D21" s="568">
        <v>-12311581</v>
      </c>
      <c r="F21" s="566"/>
      <c r="G21" s="352">
        <v>-10570639</v>
      </c>
    </row>
    <row r="22" spans="2:7" ht="14.1" customHeight="1" x14ac:dyDescent="0.2">
      <c r="B22" s="10" t="s">
        <v>240</v>
      </c>
      <c r="C22" s="565"/>
      <c r="D22" s="153">
        <f>SUM(D20:D21)</f>
        <v>6395903</v>
      </c>
      <c r="F22" s="565"/>
      <c r="G22" s="153">
        <v>18546053</v>
      </c>
    </row>
    <row r="23" spans="2:7" ht="14.1" customHeight="1" x14ac:dyDescent="0.2">
      <c r="C23" s="11"/>
      <c r="D23" s="155"/>
      <c r="F23" s="11"/>
      <c r="G23" s="155"/>
    </row>
    <row r="24" spans="2:7" ht="14.1" customHeight="1" x14ac:dyDescent="0.2">
      <c r="B24" s="10" t="s">
        <v>185</v>
      </c>
      <c r="C24" s="11"/>
      <c r="D24" s="153" t="e">
        <f>FCBVPS!#REF!</f>
        <v>#REF!</v>
      </c>
      <c r="F24" s="11"/>
      <c r="G24" s="153">
        <v>0</v>
      </c>
    </row>
    <row r="25" spans="2:7" ht="14.1" customHeight="1" x14ac:dyDescent="0.2">
      <c r="B25" s="10" t="s">
        <v>241</v>
      </c>
      <c r="C25" s="353"/>
      <c r="D25" s="352">
        <v>0</v>
      </c>
      <c r="F25" s="353"/>
      <c r="G25" s="352">
        <v>0</v>
      </c>
    </row>
    <row r="26" spans="2:7" ht="14.1" customHeight="1" x14ac:dyDescent="0.2">
      <c r="B26" s="10" t="s">
        <v>240</v>
      </c>
      <c r="C26" s="11"/>
      <c r="D26" s="153" t="e">
        <f>SUM(D24:D25)</f>
        <v>#REF!</v>
      </c>
      <c r="F26" s="11"/>
      <c r="G26" s="153">
        <v>0</v>
      </c>
    </row>
    <row r="27" spans="2:7" ht="14.1" customHeight="1" x14ac:dyDescent="0.2">
      <c r="C27" s="11"/>
      <c r="D27" s="153"/>
      <c r="F27" s="11"/>
      <c r="G27" s="153"/>
    </row>
    <row r="28" spans="2:7" ht="14.1" customHeight="1" x14ac:dyDescent="0.2">
      <c r="B28" s="10" t="s">
        <v>242</v>
      </c>
      <c r="C28" s="123"/>
      <c r="D28" s="333" t="e">
        <f>D17+D18+D22+D26</f>
        <v>#REF!</v>
      </c>
      <c r="F28" s="123"/>
      <c r="G28" s="333">
        <v>203061502</v>
      </c>
    </row>
    <row r="29" spans="2:7" ht="14.1" customHeight="1" x14ac:dyDescent="0.2">
      <c r="C29" s="11"/>
      <c r="D29" s="332"/>
      <c r="F29" s="11"/>
      <c r="G29" s="332"/>
    </row>
    <row r="30" spans="2:7" ht="14.1" customHeight="1" x14ac:dyDescent="0.2">
      <c r="C30" s="11"/>
      <c r="D30" s="332"/>
      <c r="F30" s="11"/>
      <c r="G30" s="332"/>
    </row>
    <row r="31" spans="2:7" s="569" customFormat="1" ht="14.1" customHeight="1" thickBot="1" x14ac:dyDescent="0.25">
      <c r="B31" s="569" t="s">
        <v>375</v>
      </c>
      <c r="C31" s="570" t="s">
        <v>1</v>
      </c>
      <c r="D31" s="571">
        <f>'FCBVPS (Tan)'!D26</f>
        <v>6.62</v>
      </c>
      <c r="F31" s="570" t="s">
        <v>1</v>
      </c>
      <c r="G31" s="571">
        <f>'FCBVPS (Tan)'!G26</f>
        <v>7.6</v>
      </c>
    </row>
    <row r="32" spans="2:7" ht="14.1" customHeight="1" x14ac:dyDescent="0.2">
      <c r="C32" s="11"/>
      <c r="D32" s="147"/>
      <c r="F32" s="11"/>
      <c r="G32" s="147"/>
    </row>
    <row r="33" spans="2:16" s="569" customFormat="1" ht="14.1" customHeight="1" thickBot="1" x14ac:dyDescent="0.25">
      <c r="B33" s="569" t="s">
        <v>376</v>
      </c>
      <c r="C33" s="570" t="s">
        <v>1</v>
      </c>
      <c r="D33" s="571" t="e">
        <f>D10*1000000/D28</f>
        <v>#REF!</v>
      </c>
      <c r="F33" s="570" t="s">
        <v>1</v>
      </c>
      <c r="G33" s="571">
        <f>G10*1000000/G28</f>
        <v>6.78</v>
      </c>
    </row>
    <row r="34" spans="2:16" ht="14.1" customHeight="1" x14ac:dyDescent="0.2">
      <c r="C34" s="11"/>
      <c r="D34" s="147"/>
      <c r="F34" s="11"/>
      <c r="G34" s="147"/>
    </row>
    <row r="35" spans="2:16" ht="14.1" customHeight="1" x14ac:dyDescent="0.2">
      <c r="C35" s="11"/>
      <c r="D35" s="156"/>
      <c r="F35" s="11"/>
      <c r="G35" s="156"/>
    </row>
    <row r="36" spans="2:16" s="39" customFormat="1" ht="14.1" customHeight="1" x14ac:dyDescent="0.2">
      <c r="B36" s="10" t="s">
        <v>257</v>
      </c>
      <c r="C36" s="152" t="s">
        <v>1</v>
      </c>
      <c r="D36" s="155">
        <v>0.3</v>
      </c>
      <c r="E36" s="10"/>
      <c r="F36" s="152" t="s">
        <v>1</v>
      </c>
      <c r="G36" s="155">
        <v>0.45</v>
      </c>
      <c r="H36" s="10"/>
    </row>
    <row r="37" spans="2:16" s="39" customFormat="1" ht="14.1" customHeight="1" x14ac:dyDescent="0.2">
      <c r="B37" s="582" t="s">
        <v>275</v>
      </c>
      <c r="C37" s="150"/>
      <c r="D37" s="573">
        <v>6.5000000000000002E-2</v>
      </c>
      <c r="E37" s="582"/>
      <c r="F37" s="150"/>
      <c r="G37" s="573" t="s">
        <v>3</v>
      </c>
      <c r="H37" s="582"/>
    </row>
    <row r="38" spans="2:16" ht="14.1" customHeight="1" x14ac:dyDescent="0.2"/>
    <row r="39" spans="2:16" ht="14.1" customHeight="1" x14ac:dyDescent="0.2"/>
    <row r="40" spans="2:16" ht="14.1" customHeight="1" x14ac:dyDescent="0.2">
      <c r="B40" s="1171" t="s">
        <v>312</v>
      </c>
      <c r="C40" s="1171"/>
      <c r="D40" s="1171"/>
      <c r="E40" s="1171"/>
      <c r="F40" s="1171"/>
      <c r="G40" s="1171"/>
      <c r="H40" s="1171"/>
      <c r="I40" s="39"/>
      <c r="J40" s="11"/>
      <c r="K40" s="11"/>
      <c r="M40" s="11"/>
      <c r="N40" s="11"/>
      <c r="P40" s="11"/>
    </row>
    <row r="41" spans="2:16" ht="14.1" customHeight="1" x14ac:dyDescent="0.2">
      <c r="B41" s="1171" t="s">
        <v>267</v>
      </c>
      <c r="C41" s="1171"/>
      <c r="D41" s="1171"/>
      <c r="E41" s="1171"/>
      <c r="F41" s="1171"/>
      <c r="G41" s="1171"/>
      <c r="H41" s="1171"/>
      <c r="I41" s="39"/>
      <c r="J41" s="11"/>
      <c r="K41" s="11"/>
      <c r="M41" s="11"/>
      <c r="N41" s="11"/>
      <c r="P41" s="11"/>
    </row>
    <row r="42" spans="2:16" ht="14.1" customHeight="1" x14ac:dyDescent="0.2">
      <c r="I42" s="39"/>
      <c r="J42" s="11"/>
      <c r="K42" s="11"/>
      <c r="M42" s="11"/>
      <c r="N42" s="11"/>
      <c r="P42" s="11"/>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zoomScale="80" zoomScaleNormal="80" zoomScaleSheetLayoutView="80" workbookViewId="0">
      <selection activeCell="A75" sqref="A75"/>
    </sheetView>
  </sheetViews>
  <sheetFormatPr defaultRowHeight="12.75" x14ac:dyDescent="0.2"/>
  <cols>
    <col min="1" max="1" width="3" style="424" customWidth="1"/>
    <col min="2" max="2" width="15.140625" style="424" customWidth="1"/>
    <col min="3" max="3" width="44.42578125" style="424" customWidth="1"/>
    <col min="4" max="4" width="2.28515625" style="424" customWidth="1"/>
    <col min="5" max="5" width="10.85546875" style="424" customWidth="1"/>
    <col min="6" max="6" width="3.42578125" style="424" customWidth="1"/>
    <col min="7" max="7" width="2.140625" style="424" customWidth="1"/>
    <col min="8" max="8" width="11" style="424" customWidth="1"/>
    <col min="9" max="9" width="3.42578125" style="424" customWidth="1"/>
    <col min="10" max="10" width="2.140625" style="424" customWidth="1"/>
    <col min="11" max="11" width="11" style="424" customWidth="1"/>
    <col min="12" max="12" width="3.28515625" style="424" customWidth="1"/>
    <col min="13" max="13" width="2.28515625" style="424" customWidth="1"/>
    <col min="14" max="14" width="10.85546875" style="424" customWidth="1"/>
    <col min="15" max="15" width="3.28515625" style="424" customWidth="1"/>
    <col min="16" max="16" width="2.28515625" style="424" customWidth="1"/>
    <col min="17" max="17" width="10.85546875" style="424" customWidth="1"/>
    <col min="18" max="18" width="3.140625" style="424" customWidth="1"/>
    <col min="19" max="19" width="2.140625" style="815" customWidth="1"/>
    <col min="20" max="20" width="10.7109375" style="815" customWidth="1"/>
    <col min="21" max="21" width="2.5703125" style="815" customWidth="1"/>
    <col min="22" max="22" width="2.140625" style="815" customWidth="1"/>
    <col min="23" max="23" width="10.7109375" style="815" customWidth="1"/>
    <col min="24" max="24" width="2.5703125" style="815" customWidth="1"/>
    <col min="25" max="16384" width="9.140625" style="424"/>
  </cols>
  <sheetData>
    <row r="1" spans="1:24" ht="15.75" x14ac:dyDescent="0.25">
      <c r="B1" s="1063" t="s">
        <v>410</v>
      </c>
      <c r="C1" s="1063"/>
      <c r="D1" s="1063"/>
      <c r="E1" s="1063"/>
      <c r="F1" s="1063"/>
      <c r="G1" s="1063"/>
      <c r="H1" s="1063"/>
      <c r="I1" s="1063"/>
      <c r="J1" s="1063"/>
      <c r="K1" s="1063"/>
      <c r="L1" s="1063"/>
      <c r="M1" s="1063"/>
      <c r="N1" s="1063"/>
      <c r="O1" s="1063"/>
      <c r="P1" s="1063"/>
      <c r="Q1" s="1063"/>
      <c r="R1" s="1063"/>
      <c r="S1" s="1063"/>
      <c r="T1" s="1063"/>
      <c r="U1" s="1063"/>
      <c r="V1" s="1063"/>
      <c r="W1" s="1063"/>
      <c r="X1" s="1063"/>
    </row>
    <row r="2" spans="1:24" ht="18.75" x14ac:dyDescent="0.25">
      <c r="B2" s="1063" t="s">
        <v>469</v>
      </c>
      <c r="C2" s="1063"/>
      <c r="D2" s="1063"/>
      <c r="E2" s="1063"/>
      <c r="F2" s="1063"/>
      <c r="G2" s="1063"/>
      <c r="H2" s="1063"/>
      <c r="I2" s="1063"/>
      <c r="J2" s="1063"/>
      <c r="K2" s="1063"/>
      <c r="L2" s="1063"/>
      <c r="M2" s="1063"/>
      <c r="N2" s="1063"/>
      <c r="O2" s="1063"/>
      <c r="P2" s="1063"/>
      <c r="Q2" s="1063"/>
      <c r="R2" s="1063"/>
      <c r="S2" s="1063"/>
      <c r="T2" s="1063"/>
      <c r="U2" s="1063"/>
      <c r="V2" s="1063"/>
      <c r="W2" s="1063"/>
      <c r="X2" s="1063"/>
    </row>
    <row r="3" spans="1:24" ht="12.75" customHeight="1" x14ac:dyDescent="0.25">
      <c r="A3" s="1062"/>
      <c r="B3" s="1062"/>
      <c r="C3" s="1062"/>
      <c r="D3" s="1062"/>
      <c r="E3" s="1062"/>
      <c r="F3" s="1062"/>
      <c r="G3" s="1062"/>
      <c r="H3" s="1062"/>
      <c r="I3" s="1062"/>
      <c r="J3" s="1062"/>
      <c r="K3" s="1062"/>
      <c r="L3" s="1062"/>
      <c r="M3" s="1062"/>
      <c r="N3" s="1062"/>
      <c r="O3" s="1062"/>
      <c r="P3" s="1062"/>
      <c r="Q3" s="1062"/>
      <c r="R3" s="1062"/>
      <c r="S3" s="1062"/>
      <c r="T3" s="1062"/>
      <c r="U3" s="1062"/>
      <c r="V3" s="1062"/>
      <c r="W3" s="1062"/>
      <c r="X3" s="1062"/>
    </row>
    <row r="4" spans="1:24" ht="12.75" customHeight="1" x14ac:dyDescent="0.25">
      <c r="B4" s="1063"/>
      <c r="C4" s="1063"/>
      <c r="D4" s="1063"/>
      <c r="E4" s="1063"/>
      <c r="F4" s="1063"/>
      <c r="G4" s="1063"/>
      <c r="H4" s="1063"/>
      <c r="I4" s="1063"/>
      <c r="J4" s="1063"/>
      <c r="K4" s="1063"/>
      <c r="L4" s="1063"/>
      <c r="M4" s="1063"/>
      <c r="N4" s="1063"/>
      <c r="O4" s="1063"/>
      <c r="P4" s="1063"/>
      <c r="Q4" s="1063"/>
      <c r="R4" s="1063"/>
      <c r="S4" s="1063"/>
      <c r="T4" s="1063"/>
      <c r="U4" s="1063"/>
      <c r="V4" s="1063"/>
      <c r="W4" s="1063"/>
      <c r="X4" s="1063"/>
    </row>
    <row r="5" spans="1:24" ht="12.75" customHeight="1" x14ac:dyDescent="0.2"/>
    <row r="6" spans="1:24" s="3" customFormat="1" ht="15" x14ac:dyDescent="0.25">
      <c r="B6" s="539"/>
      <c r="C6" s="539"/>
      <c r="D6" s="539"/>
      <c r="E6" s="781" t="s">
        <v>79</v>
      </c>
      <c r="F6" s="781"/>
      <c r="G6" s="539"/>
      <c r="H6" s="781" t="s">
        <v>122</v>
      </c>
      <c r="I6" s="539"/>
      <c r="J6" s="539"/>
      <c r="K6" s="781" t="s">
        <v>121</v>
      </c>
      <c r="L6" s="539"/>
      <c r="M6" s="539"/>
      <c r="N6" s="781" t="s">
        <v>120</v>
      </c>
      <c r="O6" s="539"/>
      <c r="P6" s="539"/>
      <c r="Q6" s="781" t="s">
        <v>79</v>
      </c>
      <c r="R6" s="539"/>
      <c r="S6" s="816"/>
      <c r="T6" s="816" t="s">
        <v>78</v>
      </c>
      <c r="U6" s="816"/>
      <c r="V6" s="816"/>
      <c r="W6" s="816" t="s">
        <v>78</v>
      </c>
      <c r="X6" s="816"/>
    </row>
    <row r="7" spans="1:24" s="3" customFormat="1" ht="15" x14ac:dyDescent="0.25">
      <c r="B7" s="539"/>
      <c r="C7" s="539"/>
      <c r="D7" s="540"/>
      <c r="E7" s="452">
        <v>2014</v>
      </c>
      <c r="F7" s="959"/>
      <c r="G7" s="540"/>
      <c r="H7" s="452">
        <v>2014</v>
      </c>
      <c r="I7" s="539"/>
      <c r="J7" s="540"/>
      <c r="K7" s="452">
        <v>2014</v>
      </c>
      <c r="L7" s="539"/>
      <c r="M7" s="540"/>
      <c r="N7" s="452">
        <v>2014</v>
      </c>
      <c r="O7" s="539"/>
      <c r="P7" s="540"/>
      <c r="Q7" s="452">
        <v>2013</v>
      </c>
      <c r="R7" s="539"/>
      <c r="S7" s="817"/>
      <c r="T7" s="817">
        <v>2014</v>
      </c>
      <c r="U7" s="816"/>
      <c r="V7" s="817"/>
      <c r="W7" s="817">
        <v>2013</v>
      </c>
      <c r="X7" s="816"/>
    </row>
    <row r="8" spans="1:24" ht="9" customHeight="1" x14ac:dyDescent="0.2">
      <c r="B8" s="803"/>
      <c r="C8" s="803"/>
      <c r="D8" s="542"/>
      <c r="E8" s="542"/>
      <c r="F8" s="542"/>
      <c r="G8" s="542"/>
      <c r="H8" s="542"/>
      <c r="I8" s="803"/>
      <c r="J8" s="542"/>
      <c r="K8" s="542"/>
      <c r="L8" s="803"/>
      <c r="M8" s="542"/>
      <c r="N8" s="542"/>
      <c r="O8" s="803"/>
      <c r="P8" s="542"/>
      <c r="Q8" s="542"/>
      <c r="R8" s="803"/>
      <c r="S8" s="272"/>
      <c r="T8" s="272"/>
      <c r="U8" s="272"/>
      <c r="V8" s="272"/>
      <c r="W8" s="272"/>
      <c r="X8" s="272"/>
    </row>
    <row r="9" spans="1:24" ht="14.25" x14ac:dyDescent="0.2">
      <c r="B9" s="803" t="s">
        <v>23</v>
      </c>
      <c r="C9" s="803"/>
      <c r="D9" s="542" t="s">
        <v>1</v>
      </c>
      <c r="E9" s="726">
        <v>43.8</v>
      </c>
      <c r="F9" s="726"/>
      <c r="G9" s="542" t="s">
        <v>1</v>
      </c>
      <c r="H9" s="726">
        <v>50.3</v>
      </c>
      <c r="I9" s="803"/>
      <c r="J9" s="542" t="s">
        <v>1</v>
      </c>
      <c r="K9" s="726">
        <v>82</v>
      </c>
      <c r="L9" s="803"/>
      <c r="M9" s="542" t="s">
        <v>1</v>
      </c>
      <c r="N9" s="726">
        <v>108.2</v>
      </c>
      <c r="O9" s="803"/>
      <c r="P9" s="542" t="s">
        <v>1</v>
      </c>
      <c r="Q9" s="252">
        <v>34.200000000000003</v>
      </c>
      <c r="R9" s="803"/>
      <c r="S9" s="542" t="s">
        <v>1</v>
      </c>
      <c r="T9" s="252">
        <v>284.3</v>
      </c>
      <c r="U9" s="272"/>
      <c r="V9" s="542" t="s">
        <v>1</v>
      </c>
      <c r="W9" s="252">
        <v>288.2</v>
      </c>
      <c r="X9" s="272"/>
    </row>
    <row r="10" spans="1:24" ht="14.25" x14ac:dyDescent="0.2">
      <c r="B10" s="803" t="s">
        <v>33</v>
      </c>
      <c r="C10" s="803"/>
      <c r="D10" s="457"/>
      <c r="E10" s="331">
        <v>-3.8</v>
      </c>
      <c r="F10" s="960"/>
      <c r="G10" s="457"/>
      <c r="H10" s="331">
        <v>-11.6</v>
      </c>
      <c r="I10" s="803"/>
      <c r="J10" s="457"/>
      <c r="K10" s="331">
        <v>-8.8000000000000007</v>
      </c>
      <c r="L10" s="803"/>
      <c r="M10" s="457"/>
      <c r="N10" s="331">
        <v>-40.700000000000003</v>
      </c>
      <c r="O10" s="803"/>
      <c r="P10" s="457"/>
      <c r="Q10" s="467">
        <v>-5.7</v>
      </c>
      <c r="R10" s="803"/>
      <c r="S10" s="457"/>
      <c r="T10" s="467">
        <v>-64.900000000000006</v>
      </c>
      <c r="U10" s="272"/>
      <c r="V10" s="457"/>
      <c r="W10" s="467">
        <v>-65.900000000000006</v>
      </c>
      <c r="X10" s="272"/>
    </row>
    <row r="11" spans="1:24" ht="6.75" customHeight="1" x14ac:dyDescent="0.2">
      <c r="B11" s="803"/>
      <c r="C11" s="803"/>
      <c r="D11" s="458"/>
      <c r="E11" s="264"/>
      <c r="F11" s="264"/>
      <c r="G11" s="458"/>
      <c r="H11" s="264"/>
      <c r="I11" s="803"/>
      <c r="J11" s="458"/>
      <c r="K11" s="264"/>
      <c r="L11" s="803"/>
      <c r="M11" s="458"/>
      <c r="N11" s="264"/>
      <c r="O11" s="803"/>
      <c r="P11" s="458"/>
      <c r="Q11" s="469"/>
      <c r="R11" s="803"/>
      <c r="S11" s="458"/>
      <c r="T11" s="469"/>
      <c r="U11" s="272"/>
      <c r="V11" s="458"/>
      <c r="W11" s="469"/>
      <c r="X11" s="272"/>
    </row>
    <row r="12" spans="1:24" ht="15" x14ac:dyDescent="0.25">
      <c r="B12" s="459" t="s">
        <v>25</v>
      </c>
      <c r="C12" s="803"/>
      <c r="D12" s="458"/>
      <c r="E12" s="369">
        <v>40</v>
      </c>
      <c r="F12" s="369"/>
      <c r="G12" s="458"/>
      <c r="H12" s="369">
        <v>38.700000000000003</v>
      </c>
      <c r="I12" s="803"/>
      <c r="J12" s="458"/>
      <c r="K12" s="369">
        <v>73.2</v>
      </c>
      <c r="L12" s="803"/>
      <c r="M12" s="458"/>
      <c r="N12" s="369">
        <v>67.5</v>
      </c>
      <c r="O12" s="369"/>
      <c r="P12" s="369"/>
      <c r="Q12" s="369">
        <v>28.5</v>
      </c>
      <c r="R12" s="459"/>
      <c r="S12" s="458"/>
      <c r="T12" s="369">
        <v>219.4</v>
      </c>
      <c r="U12" s="820"/>
      <c r="V12" s="458"/>
      <c r="W12" s="369">
        <v>222.3</v>
      </c>
      <c r="X12" s="820"/>
    </row>
    <row r="13" spans="1:24" ht="6.75" customHeight="1" x14ac:dyDescent="0.25">
      <c r="B13" s="459"/>
      <c r="C13" s="459"/>
      <c r="D13" s="542"/>
      <c r="E13" s="264"/>
      <c r="F13" s="264"/>
      <c r="G13" s="542"/>
      <c r="H13" s="264"/>
      <c r="I13" s="459"/>
      <c r="J13" s="542"/>
      <c r="K13" s="264"/>
      <c r="L13" s="459"/>
      <c r="M13" s="542"/>
      <c r="N13" s="264"/>
      <c r="O13" s="459"/>
      <c r="P13" s="542"/>
      <c r="Q13" s="469"/>
      <c r="R13" s="459"/>
      <c r="S13" s="542"/>
      <c r="T13" s="469"/>
      <c r="U13" s="272"/>
      <c r="V13" s="542"/>
      <c r="W13" s="469"/>
      <c r="X13" s="272"/>
    </row>
    <row r="14" spans="1:24" ht="14.25" x14ac:dyDescent="0.2">
      <c r="B14" s="803" t="s">
        <v>34</v>
      </c>
      <c r="C14" s="803"/>
      <c r="D14" s="542"/>
      <c r="E14" s="726">
        <v>27.1</v>
      </c>
      <c r="F14" s="726"/>
      <c r="G14" s="542"/>
      <c r="H14" s="726">
        <v>21.5</v>
      </c>
      <c r="I14" s="803"/>
      <c r="J14" s="542"/>
      <c r="K14" s="726">
        <v>-16.899999999999999</v>
      </c>
      <c r="L14" s="803"/>
      <c r="M14" s="542"/>
      <c r="N14" s="726">
        <v>-40.700000000000003</v>
      </c>
      <c r="O14" s="803"/>
      <c r="P14" s="542"/>
      <c r="Q14" s="252">
        <v>42.1</v>
      </c>
      <c r="R14" s="803"/>
      <c r="S14" s="542"/>
      <c r="T14" s="252">
        <v>-9</v>
      </c>
      <c r="U14" s="272"/>
      <c r="V14" s="542"/>
      <c r="W14" s="252">
        <v>2.4</v>
      </c>
      <c r="X14" s="272"/>
    </row>
    <row r="15" spans="1:24" ht="14.25" x14ac:dyDescent="0.2">
      <c r="B15" s="803" t="s">
        <v>286</v>
      </c>
      <c r="C15" s="803"/>
      <c r="D15" s="457"/>
      <c r="E15" s="331">
        <v>-12.8</v>
      </c>
      <c r="F15" s="960"/>
      <c r="G15" s="457"/>
      <c r="H15" s="331">
        <v>-4.9000000000000004</v>
      </c>
      <c r="I15" s="803"/>
      <c r="J15" s="457"/>
      <c r="K15" s="331">
        <v>-5.0999999999999996</v>
      </c>
      <c r="L15" s="803"/>
      <c r="M15" s="457"/>
      <c r="N15" s="331">
        <v>26.5</v>
      </c>
      <c r="O15" s="803"/>
      <c r="P15" s="457"/>
      <c r="Q15" s="467">
        <v>-13.3</v>
      </c>
      <c r="R15" s="803"/>
      <c r="S15" s="457"/>
      <c r="T15" s="467">
        <v>3.7</v>
      </c>
      <c r="U15" s="272"/>
      <c r="V15" s="457"/>
      <c r="W15" s="467">
        <v>-0.1</v>
      </c>
      <c r="X15" s="272"/>
    </row>
    <row r="16" spans="1:24" ht="6.75" customHeight="1" x14ac:dyDescent="0.2">
      <c r="B16" s="803"/>
      <c r="C16" s="803"/>
      <c r="D16" s="458"/>
      <c r="E16" s="264"/>
      <c r="F16" s="264"/>
      <c r="G16" s="458"/>
      <c r="H16" s="264"/>
      <c r="I16" s="803"/>
      <c r="J16" s="458"/>
      <c r="K16" s="264"/>
      <c r="L16" s="803"/>
      <c r="M16" s="458"/>
      <c r="N16" s="264"/>
      <c r="O16" s="803"/>
      <c r="P16" s="458"/>
      <c r="Q16" s="469"/>
      <c r="R16" s="803"/>
      <c r="S16" s="458"/>
      <c r="T16" s="469"/>
      <c r="U16" s="272"/>
      <c r="V16" s="458"/>
      <c r="W16" s="469"/>
      <c r="X16" s="272"/>
    </row>
    <row r="17" spans="2:24" ht="15" x14ac:dyDescent="0.25">
      <c r="B17" s="459" t="s">
        <v>26</v>
      </c>
      <c r="C17" s="803"/>
      <c r="D17" s="458"/>
      <c r="E17" s="575">
        <v>54.3</v>
      </c>
      <c r="F17" s="575"/>
      <c r="G17" s="458"/>
      <c r="H17" s="575">
        <v>55.3</v>
      </c>
      <c r="I17" s="803"/>
      <c r="J17" s="458"/>
      <c r="K17" s="369">
        <v>51.2</v>
      </c>
      <c r="L17" s="803"/>
      <c r="M17" s="458"/>
      <c r="N17" s="369">
        <v>53.3</v>
      </c>
      <c r="O17" s="459"/>
      <c r="P17" s="458"/>
      <c r="Q17" s="369">
        <v>57.3</v>
      </c>
      <c r="R17" s="459"/>
      <c r="S17" s="458"/>
      <c r="T17" s="369">
        <v>214.1</v>
      </c>
      <c r="U17" s="820"/>
      <c r="V17" s="458"/>
      <c r="W17" s="369">
        <v>224.6</v>
      </c>
      <c r="X17" s="820"/>
    </row>
    <row r="18" spans="2:24" ht="6.75" customHeight="1" x14ac:dyDescent="0.25">
      <c r="B18" s="459"/>
      <c r="C18" s="459"/>
      <c r="D18" s="542"/>
      <c r="E18" s="264"/>
      <c r="F18" s="264"/>
      <c r="G18" s="542"/>
      <c r="H18" s="264"/>
      <c r="I18" s="459"/>
      <c r="J18" s="542"/>
      <c r="K18" s="264"/>
      <c r="L18" s="459"/>
      <c r="M18" s="542"/>
      <c r="N18" s="264"/>
      <c r="O18" s="459"/>
      <c r="P18" s="542"/>
      <c r="Q18" s="469"/>
      <c r="R18" s="459"/>
      <c r="S18" s="542"/>
      <c r="T18" s="469"/>
      <c r="U18" s="272"/>
      <c r="V18" s="542"/>
      <c r="W18" s="469"/>
      <c r="X18" s="272"/>
    </row>
    <row r="19" spans="2:24" ht="14.25" x14ac:dyDescent="0.2">
      <c r="B19" s="803" t="s">
        <v>27</v>
      </c>
      <c r="C19" s="803"/>
      <c r="D19" s="542"/>
      <c r="E19" s="726">
        <v>0.8</v>
      </c>
      <c r="F19" s="726"/>
      <c r="G19" s="542"/>
      <c r="H19" s="726">
        <v>0.5</v>
      </c>
      <c r="I19" s="803"/>
      <c r="J19" s="542"/>
      <c r="K19" s="726">
        <v>0.6</v>
      </c>
      <c r="L19" s="803"/>
      <c r="M19" s="542"/>
      <c r="N19" s="726">
        <v>0.6</v>
      </c>
      <c r="O19" s="803"/>
      <c r="P19" s="542"/>
      <c r="Q19" s="252">
        <v>1.3</v>
      </c>
      <c r="R19" s="803"/>
      <c r="S19" s="542"/>
      <c r="T19" s="252">
        <v>2.5</v>
      </c>
      <c r="U19" s="272"/>
      <c r="V19" s="542"/>
      <c r="W19" s="252">
        <v>7.1</v>
      </c>
      <c r="X19" s="272"/>
    </row>
    <row r="20" spans="2:24" ht="14.25" x14ac:dyDescent="0.2">
      <c r="B20" s="803" t="s">
        <v>415</v>
      </c>
      <c r="C20" s="803"/>
      <c r="D20" s="542"/>
      <c r="E20" s="726">
        <v>-0.1</v>
      </c>
      <c r="F20" s="726"/>
      <c r="G20" s="542"/>
      <c r="H20" s="726">
        <v>0.1</v>
      </c>
      <c r="I20" s="803"/>
      <c r="J20" s="542"/>
      <c r="K20" s="726">
        <v>-0.2</v>
      </c>
      <c r="L20" s="803"/>
      <c r="M20" s="542"/>
      <c r="N20" s="726">
        <v>0</v>
      </c>
      <c r="O20" s="803"/>
      <c r="P20" s="542"/>
      <c r="Q20" s="252">
        <v>0.8</v>
      </c>
      <c r="R20" s="803"/>
      <c r="S20" s="542"/>
      <c r="T20" s="252">
        <v>-0.2</v>
      </c>
      <c r="U20" s="272"/>
      <c r="V20" s="542"/>
      <c r="W20" s="252">
        <v>-0.6</v>
      </c>
      <c r="X20" s="272"/>
    </row>
    <row r="21" spans="2:24" ht="16.5" x14ac:dyDescent="0.2">
      <c r="B21" s="803" t="s">
        <v>411</v>
      </c>
      <c r="C21" s="803"/>
      <c r="D21" s="542"/>
      <c r="E21" s="726">
        <v>-0.2</v>
      </c>
      <c r="F21" s="726"/>
      <c r="G21" s="542"/>
      <c r="H21" s="726">
        <v>-0.3</v>
      </c>
      <c r="I21" s="803"/>
      <c r="J21" s="542"/>
      <c r="K21" s="726">
        <v>0.2</v>
      </c>
      <c r="L21" s="803"/>
      <c r="M21" s="542"/>
      <c r="N21" s="726">
        <v>-0.1</v>
      </c>
      <c r="O21" s="803"/>
      <c r="P21" s="542"/>
      <c r="Q21" s="252">
        <v>-0.2</v>
      </c>
      <c r="R21" s="803"/>
      <c r="S21" s="542"/>
      <c r="T21" s="252">
        <v>-0.4</v>
      </c>
      <c r="U21" s="272"/>
      <c r="V21" s="542"/>
      <c r="W21" s="252">
        <v>-0.8</v>
      </c>
      <c r="X21" s="272"/>
    </row>
    <row r="22" spans="2:24" ht="14.25" x14ac:dyDescent="0.2">
      <c r="B22" s="803" t="s">
        <v>358</v>
      </c>
      <c r="C22" s="803"/>
      <c r="D22" s="542"/>
      <c r="E22" s="726">
        <v>6.2</v>
      </c>
      <c r="F22" s="726"/>
      <c r="G22" s="542"/>
      <c r="H22" s="726">
        <v>0.5</v>
      </c>
      <c r="I22" s="803"/>
      <c r="J22" s="542"/>
      <c r="K22" s="726">
        <v>3.1</v>
      </c>
      <c r="L22" s="803"/>
      <c r="M22" s="542"/>
      <c r="N22" s="252">
        <v>0.4</v>
      </c>
      <c r="O22" s="803"/>
      <c r="P22" s="542"/>
      <c r="Q22" s="252">
        <v>3</v>
      </c>
      <c r="R22" s="803"/>
      <c r="S22" s="542"/>
      <c r="T22" s="252">
        <v>10.199999999999999</v>
      </c>
      <c r="U22" s="272"/>
      <c r="V22" s="542"/>
      <c r="W22" s="252">
        <v>8.9</v>
      </c>
      <c r="X22" s="272"/>
    </row>
    <row r="23" spans="2:24" ht="14.25" x14ac:dyDescent="0.2">
      <c r="B23" s="803" t="s">
        <v>366</v>
      </c>
      <c r="C23" s="803"/>
      <c r="D23" s="457"/>
      <c r="E23" s="331">
        <v>1.3</v>
      </c>
      <c r="F23" s="960"/>
      <c r="G23" s="457"/>
      <c r="H23" s="331">
        <v>-1.9</v>
      </c>
      <c r="I23" s="803"/>
      <c r="J23" s="457"/>
      <c r="K23" s="331">
        <v>0.2</v>
      </c>
      <c r="L23" s="803"/>
      <c r="M23" s="457"/>
      <c r="N23" s="331">
        <v>-0.9</v>
      </c>
      <c r="O23" s="803"/>
      <c r="P23" s="457"/>
      <c r="Q23" s="467">
        <v>-1.4</v>
      </c>
      <c r="R23" s="803"/>
      <c r="S23" s="457"/>
      <c r="T23" s="467">
        <v>-1.3</v>
      </c>
      <c r="U23" s="272"/>
      <c r="V23" s="457"/>
      <c r="W23" s="467">
        <v>-2.6</v>
      </c>
      <c r="X23" s="272"/>
    </row>
    <row r="24" spans="2:24" ht="6.75" customHeight="1" x14ac:dyDescent="0.2">
      <c r="B24" s="803"/>
      <c r="C24" s="803"/>
      <c r="D24" s="542"/>
      <c r="E24" s="262"/>
      <c r="F24" s="262"/>
      <c r="G24" s="542"/>
      <c r="H24" s="262"/>
      <c r="I24" s="803"/>
      <c r="J24" s="542"/>
      <c r="K24" s="262"/>
      <c r="L24" s="803"/>
      <c r="M24" s="542"/>
      <c r="N24" s="262"/>
      <c r="O24" s="803"/>
      <c r="P24" s="542"/>
      <c r="Q24" s="783"/>
      <c r="R24" s="803"/>
      <c r="S24" s="542"/>
      <c r="T24" s="783"/>
      <c r="U24" s="272"/>
      <c r="V24" s="542"/>
      <c r="W24" s="783"/>
      <c r="X24" s="272"/>
    </row>
    <row r="25" spans="2:24" ht="15" x14ac:dyDescent="0.25">
      <c r="B25" s="459" t="s">
        <v>35</v>
      </c>
      <c r="C25" s="803"/>
      <c r="D25" s="458"/>
      <c r="E25" s="575">
        <v>62.3</v>
      </c>
      <c r="F25" s="575"/>
      <c r="G25" s="458"/>
      <c r="H25" s="575">
        <v>54.2</v>
      </c>
      <c r="I25" s="803"/>
      <c r="J25" s="458"/>
      <c r="K25" s="369">
        <v>55.1</v>
      </c>
      <c r="L25" s="803"/>
      <c r="M25" s="458"/>
      <c r="N25" s="369">
        <v>53.3</v>
      </c>
      <c r="O25" s="459"/>
      <c r="P25" s="458"/>
      <c r="Q25" s="369">
        <v>60.8</v>
      </c>
      <c r="R25" s="459"/>
      <c r="S25" s="458"/>
      <c r="T25" s="369">
        <v>224.9</v>
      </c>
      <c r="U25" s="820"/>
      <c r="V25" s="458"/>
      <c r="W25" s="369">
        <v>236.6</v>
      </c>
      <c r="X25" s="820"/>
    </row>
    <row r="26" spans="2:24" ht="6.75" customHeight="1" x14ac:dyDescent="0.2">
      <c r="B26" s="803"/>
      <c r="C26" s="803"/>
      <c r="D26" s="542"/>
      <c r="E26" s="262"/>
      <c r="F26" s="262"/>
      <c r="G26" s="542"/>
      <c r="H26" s="262"/>
      <c r="I26" s="803"/>
      <c r="J26" s="542"/>
      <c r="K26" s="262"/>
      <c r="L26" s="803"/>
      <c r="M26" s="542"/>
      <c r="N26" s="262"/>
      <c r="O26" s="803"/>
      <c r="P26" s="542"/>
      <c r="Q26" s="783"/>
      <c r="R26" s="803"/>
      <c r="S26" s="542"/>
      <c r="T26" s="783"/>
      <c r="U26" s="272"/>
      <c r="V26" s="542"/>
      <c r="W26" s="783"/>
      <c r="X26" s="272"/>
    </row>
    <row r="27" spans="2:24" ht="12.75" customHeight="1" x14ac:dyDescent="0.2">
      <c r="B27" s="803" t="s">
        <v>146</v>
      </c>
      <c r="C27" s="803"/>
      <c r="D27" s="458"/>
      <c r="E27" s="726">
        <v>16.100000000000001</v>
      </c>
      <c r="F27" s="726"/>
      <c r="G27" s="458"/>
      <c r="H27" s="726">
        <v>51.9</v>
      </c>
      <c r="I27" s="803"/>
      <c r="J27" s="458"/>
      <c r="K27" s="726">
        <v>17</v>
      </c>
      <c r="L27" s="803"/>
      <c r="M27" s="458"/>
      <c r="N27" s="726">
        <v>25.2</v>
      </c>
      <c r="O27" s="803"/>
      <c r="P27" s="458"/>
      <c r="Q27" s="252">
        <v>30.3</v>
      </c>
      <c r="R27" s="803"/>
      <c r="S27" s="458"/>
      <c r="T27" s="252">
        <v>110.2</v>
      </c>
      <c r="U27" s="819"/>
      <c r="V27" s="458"/>
      <c r="W27" s="252">
        <v>103.7</v>
      </c>
      <c r="X27" s="819"/>
    </row>
    <row r="28" spans="2:24" ht="12.75" customHeight="1" x14ac:dyDescent="0.2">
      <c r="B28" s="803" t="s">
        <v>147</v>
      </c>
      <c r="C28" s="803"/>
      <c r="D28" s="458"/>
      <c r="E28" s="726">
        <v>0.2</v>
      </c>
      <c r="F28" s="726"/>
      <c r="G28" s="458"/>
      <c r="H28" s="726">
        <v>-14</v>
      </c>
      <c r="I28" s="803"/>
      <c r="J28" s="458"/>
      <c r="K28" s="726">
        <v>6.6</v>
      </c>
      <c r="L28" s="803"/>
      <c r="M28" s="458"/>
      <c r="N28" s="726">
        <v>-0.5</v>
      </c>
      <c r="O28" s="803"/>
      <c r="P28" s="458"/>
      <c r="Q28" s="252">
        <v>-1.8</v>
      </c>
      <c r="R28" s="803"/>
      <c r="S28" s="458"/>
      <c r="T28" s="252">
        <v>-7.7</v>
      </c>
      <c r="U28" s="819"/>
      <c r="V28" s="458"/>
      <c r="W28" s="252">
        <v>-13.4</v>
      </c>
      <c r="X28" s="819"/>
    </row>
    <row r="29" spans="2:24" ht="14.25" x14ac:dyDescent="0.2">
      <c r="B29" s="803" t="s">
        <v>36</v>
      </c>
      <c r="C29" s="803"/>
      <c r="D29" s="542"/>
      <c r="E29" s="726">
        <v>12.4</v>
      </c>
      <c r="F29" s="726"/>
      <c r="G29" s="542"/>
      <c r="H29" s="726">
        <v>12</v>
      </c>
      <c r="I29" s="803"/>
      <c r="J29" s="542"/>
      <c r="K29" s="726">
        <v>11.6</v>
      </c>
      <c r="L29" s="803"/>
      <c r="M29" s="542"/>
      <c r="N29" s="726">
        <v>11.5</v>
      </c>
      <c r="O29" s="803"/>
      <c r="P29" s="542"/>
      <c r="Q29" s="252">
        <v>12.3</v>
      </c>
      <c r="R29" s="803"/>
      <c r="S29" s="542"/>
      <c r="T29" s="252">
        <v>47.5</v>
      </c>
      <c r="U29" s="272"/>
      <c r="V29" s="542"/>
      <c r="W29" s="252">
        <v>52</v>
      </c>
      <c r="X29" s="272"/>
    </row>
    <row r="30" spans="2:24" ht="14.25" x14ac:dyDescent="0.2">
      <c r="B30" s="803" t="s">
        <v>37</v>
      </c>
      <c r="C30" s="803"/>
      <c r="D30" s="542"/>
      <c r="E30" s="726">
        <v>4.4000000000000004</v>
      </c>
      <c r="F30" s="726"/>
      <c r="G30" s="542"/>
      <c r="H30" s="726">
        <v>0.7</v>
      </c>
      <c r="I30" s="803"/>
      <c r="J30" s="542"/>
      <c r="K30" s="726">
        <v>1.5</v>
      </c>
      <c r="L30" s="803"/>
      <c r="M30" s="542"/>
      <c r="N30" s="726">
        <v>1</v>
      </c>
      <c r="O30" s="803"/>
      <c r="P30" s="542"/>
      <c r="Q30" s="252">
        <v>0</v>
      </c>
      <c r="R30" s="803"/>
      <c r="S30" s="542"/>
      <c r="T30" s="252">
        <v>7.6</v>
      </c>
      <c r="U30" s="272"/>
      <c r="V30" s="542"/>
      <c r="W30" s="252">
        <v>0</v>
      </c>
      <c r="X30" s="272"/>
    </row>
    <row r="31" spans="2:24" ht="14.25" x14ac:dyDescent="0.2">
      <c r="B31" s="803" t="s">
        <v>38</v>
      </c>
      <c r="C31" s="803"/>
      <c r="D31" s="457"/>
      <c r="E31" s="331">
        <v>10.9</v>
      </c>
      <c r="F31" s="960"/>
      <c r="G31" s="457"/>
      <c r="H31" s="331">
        <v>9.8000000000000007</v>
      </c>
      <c r="I31" s="803"/>
      <c r="J31" s="457"/>
      <c r="K31" s="331">
        <v>8.9</v>
      </c>
      <c r="L31" s="803"/>
      <c r="M31" s="457"/>
      <c r="N31" s="331">
        <v>10.9</v>
      </c>
      <c r="O31" s="803"/>
      <c r="P31" s="457"/>
      <c r="Q31" s="467">
        <v>13.6</v>
      </c>
      <c r="R31" s="803"/>
      <c r="S31" s="457"/>
      <c r="T31" s="467">
        <v>40.5</v>
      </c>
      <c r="U31" s="272"/>
      <c r="V31" s="457"/>
      <c r="W31" s="467">
        <v>36</v>
      </c>
      <c r="X31" s="272"/>
    </row>
    <row r="32" spans="2:24" ht="6.75" customHeight="1" x14ac:dyDescent="0.2">
      <c r="B32" s="803"/>
      <c r="C32" s="803"/>
      <c r="D32" s="458"/>
      <c r="E32" s="264"/>
      <c r="F32" s="264"/>
      <c r="G32" s="458"/>
      <c r="H32" s="264"/>
      <c r="I32" s="803"/>
      <c r="J32" s="458"/>
      <c r="K32" s="264"/>
      <c r="L32" s="803"/>
      <c r="M32" s="458"/>
      <c r="N32" s="264"/>
      <c r="O32" s="803"/>
      <c r="P32" s="458"/>
      <c r="Q32" s="469"/>
      <c r="R32" s="803"/>
      <c r="S32" s="458"/>
      <c r="T32" s="469"/>
      <c r="U32" s="819"/>
      <c r="V32" s="458"/>
      <c r="W32" s="469"/>
      <c r="X32" s="819"/>
    </row>
    <row r="33" spans="2:24" ht="15" x14ac:dyDescent="0.25">
      <c r="B33" s="459" t="s">
        <v>39</v>
      </c>
      <c r="C33" s="803"/>
      <c r="D33" s="458"/>
      <c r="E33" s="575">
        <v>44</v>
      </c>
      <c r="F33" s="575"/>
      <c r="G33" s="458"/>
      <c r="H33" s="575">
        <v>60.4</v>
      </c>
      <c r="I33" s="803"/>
      <c r="J33" s="458"/>
      <c r="K33" s="369">
        <v>45.6</v>
      </c>
      <c r="L33" s="803"/>
      <c r="M33" s="458"/>
      <c r="N33" s="369">
        <v>48.1</v>
      </c>
      <c r="O33" s="459"/>
      <c r="P33" s="458"/>
      <c r="Q33" s="575">
        <v>54.4</v>
      </c>
      <c r="R33" s="459"/>
      <c r="S33" s="458"/>
      <c r="T33" s="369">
        <v>198.1</v>
      </c>
      <c r="U33" s="820"/>
      <c r="V33" s="458"/>
      <c r="W33" s="575">
        <v>178.3</v>
      </c>
      <c r="X33" s="820"/>
    </row>
    <row r="34" spans="2:24" ht="6.75" customHeight="1" x14ac:dyDescent="0.25">
      <c r="B34" s="803"/>
      <c r="C34" s="459"/>
      <c r="D34" s="458"/>
      <c r="E34" s="264"/>
      <c r="F34" s="264"/>
      <c r="G34" s="458"/>
      <c r="H34" s="264"/>
      <c r="I34" s="459"/>
      <c r="J34" s="458"/>
      <c r="K34" s="264"/>
      <c r="L34" s="459"/>
      <c r="M34" s="458"/>
      <c r="N34" s="264"/>
      <c r="O34" s="459"/>
      <c r="P34" s="458"/>
      <c r="Q34" s="264"/>
      <c r="R34" s="459"/>
      <c r="S34" s="458"/>
      <c r="T34" s="469"/>
      <c r="U34" s="272"/>
      <c r="V34" s="458"/>
      <c r="W34" s="264"/>
      <c r="X34" s="272"/>
    </row>
    <row r="35" spans="2:24" ht="15" x14ac:dyDescent="0.25">
      <c r="B35" s="459" t="s">
        <v>530</v>
      </c>
      <c r="C35" s="803"/>
      <c r="D35" s="458"/>
      <c r="E35" s="575">
        <v>18.3</v>
      </c>
      <c r="F35" s="575"/>
      <c r="G35" s="458"/>
      <c r="H35" s="575">
        <v>-6.2</v>
      </c>
      <c r="I35" s="803"/>
      <c r="J35" s="458"/>
      <c r="K35" s="575">
        <v>9.5</v>
      </c>
      <c r="L35" s="803"/>
      <c r="M35" s="458"/>
      <c r="N35" s="575">
        <v>5.2</v>
      </c>
      <c r="O35" s="459"/>
      <c r="P35" s="458"/>
      <c r="Q35" s="575">
        <v>6.4</v>
      </c>
      <c r="R35" s="459"/>
      <c r="S35" s="458"/>
      <c r="T35" s="575">
        <v>26.8</v>
      </c>
      <c r="U35" s="821"/>
      <c r="V35" s="458"/>
      <c r="W35" s="575">
        <v>58.3</v>
      </c>
      <c r="X35" s="821"/>
    </row>
    <row r="36" spans="2:24" ht="6.75" customHeight="1" x14ac:dyDescent="0.2">
      <c r="B36" s="803"/>
      <c r="C36" s="803"/>
      <c r="D36" s="542"/>
      <c r="E36" s="262"/>
      <c r="F36" s="262"/>
      <c r="G36" s="542"/>
      <c r="H36" s="262"/>
      <c r="I36" s="803"/>
      <c r="J36" s="542"/>
      <c r="K36" s="262"/>
      <c r="L36" s="803"/>
      <c r="M36" s="542"/>
      <c r="N36" s="262"/>
      <c r="O36" s="803"/>
      <c r="P36" s="542"/>
      <c r="Q36" s="783"/>
      <c r="R36" s="803"/>
      <c r="S36" s="542"/>
      <c r="T36" s="783"/>
      <c r="U36" s="272"/>
      <c r="V36" s="542"/>
      <c r="W36" s="783"/>
      <c r="X36" s="272"/>
    </row>
    <row r="37" spans="2:24" ht="14.25" x14ac:dyDescent="0.2">
      <c r="B37" s="803" t="s">
        <v>448</v>
      </c>
      <c r="C37" s="803"/>
      <c r="D37" s="457"/>
      <c r="E37" s="331">
        <v>-0.7</v>
      </c>
      <c r="F37" s="960"/>
      <c r="G37" s="457"/>
      <c r="H37" s="331">
        <v>-0.8</v>
      </c>
      <c r="I37" s="803"/>
      <c r="J37" s="457"/>
      <c r="K37" s="331">
        <v>-0.7</v>
      </c>
      <c r="L37" s="803"/>
      <c r="M37" s="457"/>
      <c r="N37" s="331">
        <v>-0.7</v>
      </c>
      <c r="O37" s="803"/>
      <c r="P37" s="457"/>
      <c r="Q37" s="467">
        <v>-5.9</v>
      </c>
      <c r="R37" s="803"/>
      <c r="S37" s="457"/>
      <c r="T37" s="467">
        <v>-2.9</v>
      </c>
      <c r="U37" s="272"/>
      <c r="V37" s="457"/>
      <c r="W37" s="467">
        <v>-19.600000000000001</v>
      </c>
      <c r="X37" s="272"/>
    </row>
    <row r="38" spans="2:24" ht="6.75" customHeight="1" x14ac:dyDescent="0.2">
      <c r="B38" s="803"/>
      <c r="C38" s="803"/>
      <c r="D38" s="458"/>
      <c r="E38" s="264"/>
      <c r="F38" s="264"/>
      <c r="G38" s="458"/>
      <c r="H38" s="264"/>
      <c r="I38" s="803"/>
      <c r="J38" s="458"/>
      <c r="K38" s="264"/>
      <c r="L38" s="803"/>
      <c r="M38" s="458"/>
      <c r="N38" s="264"/>
      <c r="O38" s="803"/>
      <c r="P38" s="458"/>
      <c r="Q38" s="469"/>
      <c r="R38" s="803"/>
      <c r="S38" s="458"/>
      <c r="T38" s="469"/>
      <c r="U38" s="819"/>
      <c r="V38" s="458"/>
      <c r="W38" s="469"/>
      <c r="X38" s="819"/>
    </row>
    <row r="39" spans="2:24" ht="15" x14ac:dyDescent="0.25">
      <c r="B39" s="459" t="s">
        <v>527</v>
      </c>
      <c r="C39" s="803"/>
      <c r="D39" s="458"/>
      <c r="E39" s="575">
        <v>17.600000000000001</v>
      </c>
      <c r="F39" s="575"/>
      <c r="G39" s="458"/>
      <c r="H39" s="575">
        <v>-7</v>
      </c>
      <c r="I39" s="803"/>
      <c r="J39" s="458"/>
      <c r="K39" s="369">
        <v>8.8000000000000007</v>
      </c>
      <c r="L39" s="803"/>
      <c r="M39" s="458"/>
      <c r="N39" s="369">
        <v>4.5</v>
      </c>
      <c r="O39" s="459"/>
      <c r="P39" s="458"/>
      <c r="Q39" s="575">
        <v>0.5</v>
      </c>
      <c r="R39" s="459"/>
      <c r="S39" s="458"/>
      <c r="T39" s="369">
        <v>23.9</v>
      </c>
      <c r="U39" s="821"/>
      <c r="V39" s="458"/>
      <c r="W39" s="575">
        <v>38.700000000000003</v>
      </c>
      <c r="X39" s="821"/>
    </row>
    <row r="40" spans="2:24" ht="6.75" customHeight="1" x14ac:dyDescent="0.2">
      <c r="B40" s="803"/>
      <c r="C40" s="803"/>
      <c r="D40" s="458"/>
      <c r="E40" s="264"/>
      <c r="F40" s="264"/>
      <c r="G40" s="458"/>
      <c r="H40" s="264"/>
      <c r="I40" s="803"/>
      <c r="J40" s="458"/>
      <c r="K40" s="264"/>
      <c r="L40" s="803"/>
      <c r="M40" s="458"/>
      <c r="N40" s="264"/>
      <c r="O40" s="803"/>
      <c r="P40" s="458"/>
      <c r="Q40" s="469"/>
      <c r="R40" s="803"/>
      <c r="S40" s="458"/>
      <c r="T40" s="469"/>
      <c r="U40" s="272"/>
      <c r="V40" s="458"/>
      <c r="W40" s="469"/>
      <c r="X40" s="272"/>
    </row>
    <row r="41" spans="2:24" ht="14.25" x14ac:dyDescent="0.2">
      <c r="B41" s="803" t="s">
        <v>535</v>
      </c>
      <c r="C41" s="803"/>
      <c r="D41" s="457"/>
      <c r="E41" s="331">
        <v>-1.7</v>
      </c>
      <c r="F41" s="960"/>
      <c r="G41" s="457"/>
      <c r="H41" s="331">
        <v>1.1000000000000001</v>
      </c>
      <c r="I41" s="803"/>
      <c r="J41" s="457"/>
      <c r="K41" s="331">
        <v>-0.1</v>
      </c>
      <c r="L41" s="803"/>
      <c r="M41" s="457"/>
      <c r="N41" s="331">
        <v>2.5</v>
      </c>
      <c r="O41" s="803"/>
      <c r="P41" s="457"/>
      <c r="Q41" s="467">
        <v>2.7</v>
      </c>
      <c r="R41" s="803"/>
      <c r="S41" s="457"/>
      <c r="T41" s="467">
        <v>1.8</v>
      </c>
      <c r="U41" s="272"/>
      <c r="V41" s="457"/>
      <c r="W41" s="467">
        <v>-5.7</v>
      </c>
      <c r="X41" s="272"/>
    </row>
    <row r="42" spans="2:24" ht="6.75" customHeight="1" x14ac:dyDescent="0.2">
      <c r="B42" s="803"/>
      <c r="C42" s="803"/>
      <c r="D42" s="458"/>
      <c r="E42" s="264"/>
      <c r="F42" s="264"/>
      <c r="G42" s="458"/>
      <c r="H42" s="264"/>
      <c r="I42" s="803"/>
      <c r="J42" s="458"/>
      <c r="K42" s="264"/>
      <c r="L42" s="803"/>
      <c r="M42" s="458"/>
      <c r="N42" s="264"/>
      <c r="O42" s="803"/>
      <c r="P42" s="458"/>
      <c r="Q42" s="469"/>
      <c r="R42" s="803"/>
      <c r="S42" s="458"/>
      <c r="T42" s="469"/>
      <c r="U42" s="819"/>
      <c r="V42" s="458"/>
      <c r="W42" s="469"/>
      <c r="X42" s="819"/>
    </row>
    <row r="43" spans="2:24" ht="17.25" customHeight="1" thickBot="1" x14ac:dyDescent="0.3">
      <c r="B43" s="459" t="s">
        <v>528</v>
      </c>
      <c r="C43" s="803"/>
      <c r="D43" s="374" t="s">
        <v>1</v>
      </c>
      <c r="E43" s="727">
        <v>15.9</v>
      </c>
      <c r="F43" s="575"/>
      <c r="G43" s="374" t="s">
        <v>1</v>
      </c>
      <c r="H43" s="727">
        <v>-5.9</v>
      </c>
      <c r="I43" s="803"/>
      <c r="J43" s="374" t="s">
        <v>1</v>
      </c>
      <c r="K43" s="727">
        <v>8.6999999999999993</v>
      </c>
      <c r="L43" s="803"/>
      <c r="M43" s="374" t="s">
        <v>1</v>
      </c>
      <c r="N43" s="727">
        <v>7</v>
      </c>
      <c r="O43" s="459"/>
      <c r="P43" s="374" t="s">
        <v>1</v>
      </c>
      <c r="Q43" s="727">
        <v>3.2</v>
      </c>
      <c r="R43" s="459"/>
      <c r="S43" s="374" t="s">
        <v>1</v>
      </c>
      <c r="T43" s="373">
        <v>25.7</v>
      </c>
      <c r="U43" s="821"/>
      <c r="V43" s="374" t="s">
        <v>1</v>
      </c>
      <c r="W43" s="727">
        <v>33</v>
      </c>
      <c r="X43" s="821"/>
    </row>
    <row r="44" spans="2:24" ht="6.75" customHeight="1" x14ac:dyDescent="0.25">
      <c r="B44" s="459"/>
      <c r="C44" s="803"/>
      <c r="D44" s="370"/>
      <c r="E44" s="575"/>
      <c r="F44" s="575"/>
      <c r="G44" s="370"/>
      <c r="H44" s="575"/>
      <c r="I44" s="803"/>
      <c r="J44" s="370"/>
      <c r="K44" s="575"/>
      <c r="L44" s="803"/>
      <c r="M44" s="370"/>
      <c r="N44" s="575"/>
      <c r="O44" s="459"/>
      <c r="P44" s="370"/>
      <c r="Q44" s="369"/>
      <c r="R44" s="459"/>
      <c r="S44" s="370"/>
      <c r="T44" s="369"/>
      <c r="U44" s="821"/>
      <c r="V44" s="370"/>
      <c r="W44" s="369"/>
      <c r="X44" s="821"/>
    </row>
    <row r="45" spans="2:24" ht="14.25" x14ac:dyDescent="0.2">
      <c r="B45" s="803" t="s">
        <v>310</v>
      </c>
      <c r="C45" s="803"/>
      <c r="D45" s="457"/>
      <c r="E45" s="331">
        <v>-0.5</v>
      </c>
      <c r="F45" s="960"/>
      <c r="G45" s="457"/>
      <c r="H45" s="331">
        <v>-0.9</v>
      </c>
      <c r="I45" s="803"/>
      <c r="J45" s="457"/>
      <c r="K45" s="331">
        <v>1</v>
      </c>
      <c r="L45" s="803"/>
      <c r="M45" s="457"/>
      <c r="N45" s="331">
        <v>0.1</v>
      </c>
      <c r="O45" s="803"/>
      <c r="P45" s="457"/>
      <c r="Q45" s="331">
        <v>0.3</v>
      </c>
      <c r="R45" s="803"/>
      <c r="S45" s="457"/>
      <c r="T45" s="331">
        <v>-0.3</v>
      </c>
      <c r="U45" s="272"/>
      <c r="V45" s="457"/>
      <c r="W45" s="331">
        <v>0.3</v>
      </c>
      <c r="X45" s="272"/>
    </row>
    <row r="46" spans="2:24" ht="6.75" customHeight="1" x14ac:dyDescent="0.2">
      <c r="B46" s="803"/>
      <c r="C46" s="803"/>
      <c r="D46" s="458"/>
      <c r="E46" s="264"/>
      <c r="F46" s="264"/>
      <c r="G46" s="458"/>
      <c r="H46" s="264"/>
      <c r="I46" s="803"/>
      <c r="J46" s="458"/>
      <c r="K46" s="264"/>
      <c r="L46" s="803"/>
      <c r="M46" s="458"/>
      <c r="N46" s="264"/>
      <c r="O46" s="803"/>
      <c r="P46" s="458"/>
      <c r="Q46" s="469"/>
      <c r="R46" s="803"/>
      <c r="S46" s="458"/>
      <c r="T46" s="469"/>
      <c r="U46" s="819"/>
      <c r="V46" s="458"/>
      <c r="W46" s="469"/>
      <c r="X46" s="819"/>
    </row>
    <row r="47" spans="2:24" ht="17.25" customHeight="1" thickBot="1" x14ac:dyDescent="0.3">
      <c r="B47" s="459" t="s">
        <v>529</v>
      </c>
      <c r="C47" s="803"/>
      <c r="D47" s="374" t="s">
        <v>1</v>
      </c>
      <c r="E47" s="727">
        <v>15.4</v>
      </c>
      <c r="F47" s="575"/>
      <c r="G47" s="374" t="s">
        <v>1</v>
      </c>
      <c r="H47" s="727">
        <v>-6.8</v>
      </c>
      <c r="I47" s="803"/>
      <c r="J47" s="374" t="s">
        <v>1</v>
      </c>
      <c r="K47" s="727">
        <v>9.6999999999999993</v>
      </c>
      <c r="L47" s="803"/>
      <c r="M47" s="374" t="s">
        <v>1</v>
      </c>
      <c r="N47" s="727">
        <v>7.1</v>
      </c>
      <c r="O47" s="459"/>
      <c r="P47" s="374" t="s">
        <v>1</v>
      </c>
      <c r="Q47" s="727">
        <v>3.5</v>
      </c>
      <c r="R47" s="459"/>
      <c r="S47" s="374" t="s">
        <v>1</v>
      </c>
      <c r="T47" s="727">
        <v>25.4</v>
      </c>
      <c r="U47" s="821"/>
      <c r="V47" s="374" t="s">
        <v>1</v>
      </c>
      <c r="W47" s="727">
        <v>33.299999999999997</v>
      </c>
      <c r="X47" s="821"/>
    </row>
    <row r="48" spans="2:24" ht="15" x14ac:dyDescent="0.25">
      <c r="B48" s="459"/>
      <c r="C48" s="803"/>
      <c r="D48" s="458"/>
      <c r="E48" s="264"/>
      <c r="F48" s="264"/>
      <c r="G48" s="458"/>
      <c r="H48" s="264"/>
      <c r="I48" s="803"/>
      <c r="J48" s="458"/>
      <c r="K48" s="264"/>
      <c r="L48" s="803"/>
      <c r="M48" s="458"/>
      <c r="N48" s="264"/>
      <c r="O48" s="803"/>
      <c r="P48" s="458"/>
      <c r="Q48" s="469"/>
      <c r="R48" s="803"/>
      <c r="S48" s="819"/>
      <c r="T48" s="264"/>
      <c r="U48" s="272"/>
      <c r="V48" s="819"/>
      <c r="W48" s="264"/>
      <c r="X48" s="272"/>
    </row>
    <row r="49" spans="2:24" ht="14.25" x14ac:dyDescent="0.2">
      <c r="B49" s="803" t="s">
        <v>129</v>
      </c>
      <c r="C49" s="803"/>
      <c r="D49" s="542"/>
      <c r="E49" s="670">
        <v>0.3</v>
      </c>
      <c r="F49" s="958"/>
      <c r="G49" s="542"/>
      <c r="H49" s="958">
        <v>0.68500000000000005</v>
      </c>
      <c r="I49" s="803"/>
      <c r="J49" s="542"/>
      <c r="K49" s="670">
        <v>0.46100000000000002</v>
      </c>
      <c r="L49" s="803"/>
      <c r="M49" s="542"/>
      <c r="N49" s="670">
        <v>0.46300000000000002</v>
      </c>
      <c r="O49" s="803"/>
      <c r="P49" s="542"/>
      <c r="Q49" s="1056">
        <v>0.497</v>
      </c>
      <c r="R49" s="803"/>
      <c r="S49" s="823"/>
      <c r="T49" s="987">
        <v>0.47899999999999998</v>
      </c>
      <c r="U49" s="823"/>
      <c r="V49" s="823"/>
      <c r="W49" s="1056">
        <v>0.40200000000000002</v>
      </c>
      <c r="X49" s="823"/>
    </row>
    <row r="50" spans="2:24" ht="14.25" x14ac:dyDescent="0.2">
      <c r="B50" s="803" t="s">
        <v>134</v>
      </c>
      <c r="C50" s="803"/>
      <c r="D50" s="542"/>
      <c r="E50" s="670">
        <v>0.22800000000000001</v>
      </c>
      <c r="F50" s="958"/>
      <c r="G50" s="542"/>
      <c r="H50" s="958">
        <v>0.217</v>
      </c>
      <c r="I50" s="803"/>
      <c r="J50" s="542"/>
      <c r="K50" s="670">
        <v>0.22700000000000001</v>
      </c>
      <c r="L50" s="803"/>
      <c r="M50" s="542"/>
      <c r="N50" s="670">
        <v>0.216</v>
      </c>
      <c r="O50" s="803"/>
      <c r="P50" s="542"/>
      <c r="Q50" s="1056">
        <v>0.215</v>
      </c>
      <c r="R50" s="803"/>
      <c r="S50" s="823"/>
      <c r="T50" s="987">
        <v>0.222</v>
      </c>
      <c r="U50" s="823"/>
      <c r="V50" s="823"/>
      <c r="W50" s="1056">
        <v>0.23200000000000001</v>
      </c>
      <c r="X50" s="823"/>
    </row>
    <row r="51" spans="2:24" ht="14.25" x14ac:dyDescent="0.2">
      <c r="B51" s="803" t="s">
        <v>31</v>
      </c>
      <c r="C51" s="803"/>
      <c r="D51" s="457"/>
      <c r="E51" s="670">
        <v>0.20100000000000001</v>
      </c>
      <c r="F51" s="958"/>
      <c r="G51" s="457"/>
      <c r="H51" s="958">
        <v>0.17699999999999999</v>
      </c>
      <c r="I51" s="803"/>
      <c r="J51" s="457"/>
      <c r="K51" s="670">
        <v>0.17399999999999999</v>
      </c>
      <c r="L51" s="803"/>
      <c r="M51" s="457"/>
      <c r="N51" s="670">
        <v>0.20499999999999999</v>
      </c>
      <c r="O51" s="803"/>
      <c r="P51" s="457"/>
      <c r="Q51" s="1056">
        <v>0.23699999999999999</v>
      </c>
      <c r="R51" s="803"/>
      <c r="S51" s="267"/>
      <c r="T51" s="987">
        <v>0.189</v>
      </c>
      <c r="U51" s="823"/>
      <c r="V51" s="267"/>
      <c r="W51" s="1056">
        <v>0.16</v>
      </c>
      <c r="X51" s="823"/>
    </row>
    <row r="52" spans="2:24" ht="17.25" customHeight="1" thickBot="1" x14ac:dyDescent="0.25">
      <c r="B52" s="803" t="s">
        <v>32</v>
      </c>
      <c r="C52" s="439"/>
      <c r="D52" s="265"/>
      <c r="E52" s="728">
        <v>0.72899999999999998</v>
      </c>
      <c r="F52" s="494"/>
      <c r="G52" s="265"/>
      <c r="H52" s="728">
        <v>1.079</v>
      </c>
      <c r="I52" s="439"/>
      <c r="J52" s="265"/>
      <c r="K52" s="728">
        <v>0.86199999999999999</v>
      </c>
      <c r="L52" s="439"/>
      <c r="M52" s="265"/>
      <c r="N52" s="728">
        <v>0.88400000000000001</v>
      </c>
      <c r="O52" s="439"/>
      <c r="P52" s="265"/>
      <c r="Q52" s="728">
        <v>0.94899999999999995</v>
      </c>
      <c r="R52" s="439"/>
      <c r="S52" s="824"/>
      <c r="T52" s="728">
        <v>0.89</v>
      </c>
      <c r="U52" s="823"/>
      <c r="V52" s="824"/>
      <c r="W52" s="728">
        <v>0.79400000000000004</v>
      </c>
      <c r="X52" s="823"/>
    </row>
    <row r="53" spans="2:24" ht="17.25" customHeight="1" x14ac:dyDescent="0.2">
      <c r="B53" s="1048" t="s">
        <v>579</v>
      </c>
      <c r="C53" s="439"/>
      <c r="D53" s="346"/>
      <c r="E53" s="1043"/>
      <c r="F53" s="1043"/>
      <c r="G53" s="1043"/>
      <c r="H53" s="1043"/>
      <c r="I53" s="1044"/>
      <c r="J53" s="1045"/>
      <c r="K53" s="1043"/>
      <c r="L53" s="1044"/>
      <c r="M53" s="1045"/>
      <c r="N53" s="1043"/>
      <c r="O53" s="1044"/>
      <c r="P53" s="1045"/>
      <c r="Q53" s="1043"/>
      <c r="R53" s="1044"/>
      <c r="S53" s="1046"/>
      <c r="T53" s="1043"/>
      <c r="U53" s="1047"/>
      <c r="V53" s="1046"/>
      <c r="W53" s="1043"/>
      <c r="X53" s="823"/>
    </row>
    <row r="54" spans="2:24" ht="17.25" customHeight="1" thickBot="1" x14ac:dyDescent="0.25">
      <c r="B54" s="890" t="s">
        <v>578</v>
      </c>
      <c r="C54" s="439"/>
      <c r="D54" s="1175"/>
      <c r="E54" s="728">
        <v>0.72899999999999998</v>
      </c>
      <c r="F54" s="494"/>
      <c r="G54" s="1175"/>
      <c r="H54" s="728">
        <v>1.052</v>
      </c>
      <c r="I54" s="439"/>
      <c r="J54" s="1175"/>
      <c r="K54" s="728">
        <v>0.81299999999999994</v>
      </c>
      <c r="L54" s="439"/>
      <c r="M54" s="1175"/>
      <c r="N54" s="728">
        <v>0.80100000000000005</v>
      </c>
      <c r="O54" s="439"/>
      <c r="P54" s="1175"/>
      <c r="Q54" s="728">
        <v>0.86699999999999999</v>
      </c>
      <c r="R54" s="439"/>
      <c r="S54" s="1175"/>
      <c r="T54" s="728">
        <v>0.85099999999999998</v>
      </c>
      <c r="U54" s="823"/>
      <c r="V54" s="1175"/>
      <c r="W54" s="728">
        <v>0.77300000000000002</v>
      </c>
      <c r="X54" s="823"/>
    </row>
    <row r="55" spans="2:24" ht="17.25" customHeight="1" x14ac:dyDescent="0.2">
      <c r="B55" s="890"/>
      <c r="C55" s="439"/>
      <c r="D55" s="458"/>
      <c r="E55" s="494"/>
      <c r="F55" s="494"/>
      <c r="G55" s="494"/>
      <c r="H55" s="494"/>
      <c r="I55" s="439"/>
      <c r="J55" s="458"/>
      <c r="K55" s="494"/>
      <c r="L55" s="439"/>
      <c r="M55" s="458"/>
      <c r="N55" s="494"/>
      <c r="O55" s="439"/>
      <c r="P55" s="458"/>
      <c r="Q55" s="339"/>
      <c r="R55" s="439"/>
      <c r="S55" s="349"/>
      <c r="T55" s="494"/>
      <c r="U55" s="823"/>
      <c r="V55" s="349"/>
      <c r="W55" s="494"/>
      <c r="X55" s="823"/>
    </row>
    <row r="56" spans="2:24" ht="28.5" customHeight="1" x14ac:dyDescent="0.2">
      <c r="B56" s="1172" t="s">
        <v>499</v>
      </c>
      <c r="C56" s="1172"/>
      <c r="D56" s="1172"/>
      <c r="E56" s="1172"/>
      <c r="F56" s="1172"/>
      <c r="G56" s="1172"/>
      <c r="H56" s="1172"/>
      <c r="I56" s="1172"/>
      <c r="J56" s="1172"/>
      <c r="K56" s="1172"/>
      <c r="L56" s="1172"/>
      <c r="M56" s="1172"/>
      <c r="N56" s="1172"/>
      <c r="O56" s="1172"/>
      <c r="P56" s="1172"/>
      <c r="Q56" s="1172"/>
      <c r="R56" s="1172"/>
      <c r="S56" s="1172"/>
      <c r="T56" s="1172"/>
      <c r="U56" s="1172"/>
      <c r="V56" s="1172"/>
      <c r="W56" s="1172"/>
      <c r="X56" s="1172"/>
    </row>
    <row r="57" spans="2:24" ht="14.25" x14ac:dyDescent="0.2">
      <c r="B57" s="890" t="s">
        <v>472</v>
      </c>
      <c r="C57" s="803"/>
      <c r="D57" s="542"/>
      <c r="E57" s="461"/>
      <c r="F57" s="461"/>
      <c r="G57" s="461"/>
      <c r="H57" s="461"/>
      <c r="I57" s="803"/>
      <c r="J57" s="542"/>
      <c r="K57" s="461"/>
      <c r="L57" s="803"/>
      <c r="M57" s="542"/>
      <c r="N57" s="461"/>
      <c r="O57" s="271"/>
      <c r="P57" s="542"/>
      <c r="Q57" s="461"/>
      <c r="R57" s="271"/>
      <c r="S57" s="272"/>
      <c r="T57" s="461"/>
      <c r="U57" s="272"/>
      <c r="V57" s="272"/>
      <c r="W57" s="461"/>
      <c r="X57" s="272"/>
    </row>
    <row r="58" spans="2:24" ht="14.25" x14ac:dyDescent="0.2">
      <c r="B58" s="890" t="s">
        <v>580</v>
      </c>
    </row>
  </sheetData>
  <mergeCells count="5">
    <mergeCell ref="B1:X1"/>
    <mergeCell ref="B2:X2"/>
    <mergeCell ref="A3:X3"/>
    <mergeCell ref="B4:X4"/>
    <mergeCell ref="B56:X56"/>
  </mergeCells>
  <printOptions horizontalCentered="1"/>
  <pageMargins left="0.75" right="0.63" top="0.61" bottom="0.77" header="0.5" footer="0.32"/>
  <pageSetup scale="65" orientation="landscape" horizontalDpi="1200" verticalDpi="1200" r:id="rId1"/>
  <headerFooter alignWithMargins="0">
    <oddHeader>&amp;R&amp;G</oddHeader>
    <oddFooter>&amp;C&amp;11PAGE 25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465" customWidth="1"/>
    <col min="2" max="2" width="6.28515625" style="465" customWidth="1"/>
    <col min="3" max="3" width="8" style="20" customWidth="1"/>
    <col min="4" max="4" width="4.5703125" style="20" customWidth="1"/>
    <col min="5" max="5" width="6.28515625" style="45" customWidth="1"/>
    <col min="6" max="6" width="7.85546875" style="20" customWidth="1"/>
    <col min="7" max="7" width="4.5703125" style="20" customWidth="1"/>
    <col min="8" max="8" width="6.28515625" style="20" customWidth="1"/>
    <col min="9" max="9" width="7.85546875" style="20" customWidth="1"/>
    <col min="10" max="10" width="4.5703125" style="20" customWidth="1"/>
    <col min="11" max="11" width="6.28515625" style="20" customWidth="1"/>
    <col min="12" max="12" width="7.85546875" style="20" customWidth="1"/>
    <col min="13" max="13" width="4.5703125" style="20" customWidth="1"/>
    <col min="14" max="14" width="6.28515625" style="45" customWidth="1"/>
    <col min="15" max="15" width="7.85546875" style="20" customWidth="1"/>
    <col min="16" max="16" width="4.5703125" style="20" customWidth="1"/>
    <col min="17" max="17" width="6.28515625" style="465" customWidth="1"/>
    <col min="18" max="18" width="8" style="20" customWidth="1"/>
    <col min="19" max="19" width="33" style="20" bestFit="1" customWidth="1"/>
    <col min="20" max="16384" width="9.140625" style="465"/>
  </cols>
  <sheetData>
    <row r="1" spans="1:23" ht="16.5" customHeight="1" x14ac:dyDescent="0.25">
      <c r="A1" s="1064" t="s">
        <v>410</v>
      </c>
      <c r="B1" s="1064"/>
      <c r="C1" s="1064"/>
      <c r="D1" s="1064"/>
      <c r="E1" s="1064"/>
      <c r="F1" s="1064"/>
      <c r="G1" s="1064"/>
      <c r="H1" s="1064"/>
      <c r="I1" s="1064"/>
      <c r="J1" s="1064"/>
      <c r="K1" s="1064"/>
      <c r="L1" s="1064"/>
      <c r="M1" s="1064"/>
      <c r="N1" s="1064"/>
      <c r="O1" s="1064"/>
      <c r="P1" s="1064"/>
      <c r="Q1" s="1064"/>
      <c r="R1" s="1064"/>
      <c r="S1" s="944"/>
      <c r="T1" s="944"/>
      <c r="U1" s="944"/>
    </row>
    <row r="2" spans="1:23" s="18" customFormat="1" ht="16.5" customHeight="1" x14ac:dyDescent="0.25">
      <c r="A2" s="1065" t="s">
        <v>388</v>
      </c>
      <c r="B2" s="1065"/>
      <c r="C2" s="1065"/>
      <c r="D2" s="1065"/>
      <c r="E2" s="1065"/>
      <c r="F2" s="1065"/>
      <c r="G2" s="1065"/>
      <c r="H2" s="1065"/>
      <c r="I2" s="1065"/>
      <c r="J2" s="1065"/>
      <c r="K2" s="1065"/>
      <c r="L2" s="1065"/>
      <c r="M2" s="1065"/>
      <c r="N2" s="1065"/>
      <c r="O2" s="1065"/>
      <c r="P2" s="1065"/>
      <c r="Q2" s="1065"/>
      <c r="R2" s="1065"/>
      <c r="S2" s="945"/>
      <c r="T2" s="945"/>
      <c r="U2" s="945"/>
    </row>
    <row r="3" spans="1:23" s="18" customFormat="1" ht="12.75" customHeight="1" x14ac:dyDescent="0.2">
      <c r="A3" s="69"/>
      <c r="B3" s="43"/>
      <c r="C3" s="17"/>
      <c r="D3" s="17"/>
      <c r="E3" s="42"/>
      <c r="F3" s="17"/>
      <c r="G3" s="17"/>
      <c r="H3" s="17"/>
      <c r="I3" s="17"/>
      <c r="J3" s="17"/>
      <c r="K3" s="17"/>
      <c r="L3" s="17"/>
      <c r="M3" s="17"/>
      <c r="N3" s="42"/>
      <c r="O3" s="17"/>
      <c r="P3" s="17"/>
      <c r="Q3" s="43"/>
      <c r="R3" s="17"/>
    </row>
    <row r="4" spans="1:23" s="18" customFormat="1" ht="12.75" customHeight="1" x14ac:dyDescent="0.2">
      <c r="A4" s="43"/>
      <c r="B4" s="43"/>
      <c r="C4" s="17"/>
      <c r="D4" s="17"/>
      <c r="E4" s="42"/>
      <c r="F4" s="17"/>
      <c r="G4" s="17"/>
      <c r="H4" s="17"/>
      <c r="I4" s="17"/>
      <c r="J4" s="17"/>
      <c r="K4" s="17"/>
      <c r="L4" s="17"/>
      <c r="M4" s="17"/>
      <c r="N4" s="42"/>
      <c r="O4" s="17"/>
      <c r="P4" s="17"/>
      <c r="Q4" s="43"/>
      <c r="R4" s="17"/>
    </row>
    <row r="5" spans="1:23" s="18" customFormat="1" ht="12.75" customHeight="1" x14ac:dyDescent="0.2">
      <c r="E5" s="44"/>
      <c r="N5" s="44"/>
    </row>
    <row r="6" spans="1:23" s="46" customFormat="1" ht="17.25" customHeight="1" x14ac:dyDescent="0.2">
      <c r="B6" s="1174" t="s">
        <v>442</v>
      </c>
      <c r="C6" s="1174"/>
      <c r="D6" s="1174"/>
      <c r="E6" s="1174"/>
      <c r="F6" s="1174"/>
      <c r="G6" s="1174"/>
      <c r="H6" s="1174"/>
      <c r="I6" s="1174"/>
      <c r="J6" s="1174"/>
      <c r="K6" s="1174"/>
      <c r="L6" s="1174"/>
      <c r="M6" s="1174"/>
      <c r="N6" s="1174"/>
      <c r="O6" s="1174"/>
      <c r="P6" s="1174"/>
      <c r="Q6" s="1174"/>
      <c r="R6" s="1174"/>
    </row>
    <row r="7" spans="1:23" s="18" customFormat="1" ht="30" customHeight="1" x14ac:dyDescent="0.2">
      <c r="B7" s="1173" t="s">
        <v>409</v>
      </c>
      <c r="C7" s="1173"/>
      <c r="D7" s="131"/>
      <c r="E7" s="1173" t="s">
        <v>57</v>
      </c>
      <c r="F7" s="1173"/>
      <c r="G7" s="131"/>
      <c r="H7" s="1173" t="s">
        <v>405</v>
      </c>
      <c r="I7" s="1173"/>
      <c r="J7" s="131"/>
      <c r="K7" s="1173" t="s">
        <v>406</v>
      </c>
      <c r="L7" s="1173"/>
      <c r="M7" s="131"/>
      <c r="N7" s="1173" t="s">
        <v>407</v>
      </c>
      <c r="O7" s="1173"/>
      <c r="P7" s="131"/>
      <c r="Q7" s="130"/>
      <c r="R7" s="131" t="s">
        <v>281</v>
      </c>
      <c r="V7" s="1173" t="s">
        <v>409</v>
      </c>
      <c r="W7" s="1173"/>
    </row>
    <row r="8" spans="1:23" x14ac:dyDescent="0.2">
      <c r="B8" s="137"/>
      <c r="C8" s="499"/>
      <c r="D8" s="134"/>
      <c r="E8" s="498"/>
      <c r="F8" s="134"/>
      <c r="G8" s="499"/>
      <c r="H8" s="137"/>
      <c r="I8" s="499"/>
      <c r="J8" s="499"/>
      <c r="K8" s="137"/>
      <c r="L8" s="499"/>
      <c r="M8" s="499"/>
      <c r="N8" s="137"/>
      <c r="O8" s="499"/>
      <c r="P8" s="499"/>
      <c r="Q8" s="498"/>
      <c r="R8" s="499"/>
      <c r="V8" s="137"/>
      <c r="W8" s="499"/>
    </row>
    <row r="9" spans="1:23" ht="13.5" thickBot="1" x14ac:dyDescent="0.25">
      <c r="A9" s="23" t="s">
        <v>23</v>
      </c>
      <c r="B9" s="500" t="s">
        <v>1</v>
      </c>
      <c r="C9" s="501"/>
      <c r="D9" s="502"/>
      <c r="E9" s="500" t="s">
        <v>1</v>
      </c>
      <c r="F9" s="501"/>
      <c r="G9" s="502"/>
      <c r="H9" s="500" t="s">
        <v>1</v>
      </c>
      <c r="I9" s="501"/>
      <c r="J9" s="502"/>
      <c r="K9" s="500" t="s">
        <v>1</v>
      </c>
      <c r="L9" s="501"/>
      <c r="M9" s="502"/>
      <c r="N9" s="500" t="s">
        <v>1</v>
      </c>
      <c r="O9" s="501"/>
      <c r="P9" s="502"/>
      <c r="Q9" s="500" t="s">
        <v>1</v>
      </c>
      <c r="R9" s="501">
        <f>SUM(C9:O9)</f>
        <v>0</v>
      </c>
      <c r="V9" s="500" t="s">
        <v>1</v>
      </c>
      <c r="W9" s="501">
        <v>3.4</v>
      </c>
    </row>
    <row r="10" spans="1:23" x14ac:dyDescent="0.2">
      <c r="A10" s="23"/>
      <c r="B10" s="503"/>
      <c r="C10" s="497"/>
      <c r="D10" s="497"/>
      <c r="E10" s="503"/>
      <c r="F10" s="497"/>
      <c r="G10" s="497"/>
      <c r="H10" s="503"/>
      <c r="I10" s="497"/>
      <c r="J10" s="497"/>
      <c r="K10" s="503"/>
      <c r="L10" s="497"/>
      <c r="M10" s="497"/>
      <c r="N10" s="503"/>
      <c r="O10" s="497"/>
      <c r="P10" s="497"/>
      <c r="Q10" s="503"/>
      <c r="R10" s="497"/>
      <c r="V10" s="503"/>
      <c r="W10" s="497"/>
    </row>
    <row r="11" spans="1:23" x14ac:dyDescent="0.2">
      <c r="A11" s="23" t="s">
        <v>25</v>
      </c>
      <c r="B11" s="504"/>
      <c r="C11" s="505"/>
      <c r="D11" s="502"/>
      <c r="E11" s="504"/>
      <c r="F11" s="505"/>
      <c r="G11" s="502"/>
      <c r="H11" s="504"/>
      <c r="I11" s="505"/>
      <c r="J11" s="502"/>
      <c r="K11" s="504"/>
      <c r="L11" s="505"/>
      <c r="M11" s="502"/>
      <c r="N11" s="504"/>
      <c r="O11" s="505"/>
      <c r="P11" s="502"/>
      <c r="Q11" s="504"/>
      <c r="R11" s="505">
        <f>SUM(C11:O11)</f>
        <v>0</v>
      </c>
      <c r="T11" s="901">
        <f>R9-R11</f>
        <v>0</v>
      </c>
      <c r="V11" s="504"/>
      <c r="W11" s="505">
        <v>2.9</v>
      </c>
    </row>
    <row r="12" spans="1:23" x14ac:dyDescent="0.2">
      <c r="A12" s="23" t="s">
        <v>4</v>
      </c>
      <c r="B12" s="503"/>
      <c r="C12" s="497"/>
      <c r="D12" s="497"/>
      <c r="E12" s="503"/>
      <c r="F12" s="497"/>
      <c r="G12" s="497"/>
      <c r="H12" s="503"/>
      <c r="I12" s="497"/>
      <c r="J12" s="497"/>
      <c r="K12" s="503"/>
      <c r="L12" s="497"/>
      <c r="M12" s="497"/>
      <c r="N12" s="503"/>
      <c r="O12" s="497"/>
      <c r="P12" s="497"/>
      <c r="Q12" s="503"/>
      <c r="R12" s="497"/>
      <c r="V12" s="503"/>
      <c r="W12" s="497"/>
    </row>
    <row r="13" spans="1:23" x14ac:dyDescent="0.2">
      <c r="A13" s="23" t="s">
        <v>26</v>
      </c>
      <c r="B13" s="446"/>
      <c r="C13" s="497"/>
      <c r="D13" s="497"/>
      <c r="E13" s="503"/>
      <c r="F13" s="497"/>
      <c r="G13" s="497"/>
      <c r="H13" s="446"/>
      <c r="I13" s="497"/>
      <c r="J13" s="497"/>
      <c r="K13" s="446"/>
      <c r="L13" s="497"/>
      <c r="M13" s="497"/>
      <c r="N13" s="446"/>
      <c r="O13" s="497"/>
      <c r="P13" s="497"/>
      <c r="Q13" s="503"/>
      <c r="R13" s="497">
        <f>SUM(C13:O13)</f>
        <v>0</v>
      </c>
      <c r="V13" s="446"/>
      <c r="W13" s="497">
        <v>16.8</v>
      </c>
    </row>
    <row r="14" spans="1:23" x14ac:dyDescent="0.2">
      <c r="A14" s="863" t="s">
        <v>145</v>
      </c>
      <c r="B14" s="865"/>
      <c r="C14" s="497"/>
      <c r="D14" s="859"/>
      <c r="E14" s="864"/>
      <c r="F14" s="497"/>
      <c r="G14" s="502"/>
      <c r="H14" s="865"/>
      <c r="I14" s="497"/>
      <c r="J14" s="502"/>
      <c r="K14" s="865"/>
      <c r="L14" s="497"/>
      <c r="M14" s="502"/>
      <c r="N14" s="865"/>
      <c r="O14" s="497"/>
      <c r="P14" s="859"/>
      <c r="Q14" s="864"/>
      <c r="R14" s="497">
        <f>SUM(C14:O14)</f>
        <v>0</v>
      </c>
      <c r="V14" s="865"/>
      <c r="W14" s="497">
        <v>9.4</v>
      </c>
    </row>
    <row r="15" spans="1:23" x14ac:dyDescent="0.2">
      <c r="A15" s="863" t="s">
        <v>36</v>
      </c>
      <c r="B15" s="865"/>
      <c r="C15" s="497"/>
      <c r="D15" s="507"/>
      <c r="E15" s="864"/>
      <c r="F15" s="497"/>
      <c r="G15" s="507"/>
      <c r="H15" s="865"/>
      <c r="I15" s="497"/>
      <c r="J15" s="507"/>
      <c r="K15" s="865"/>
      <c r="L15" s="497"/>
      <c r="M15" s="507"/>
      <c r="N15" s="865"/>
      <c r="O15" s="497"/>
      <c r="P15" s="502"/>
      <c r="Q15" s="864"/>
      <c r="R15" s="497">
        <f>SUM(C15:O15)</f>
        <v>0</v>
      </c>
      <c r="V15" s="865"/>
      <c r="W15" s="497">
        <v>2.6</v>
      </c>
    </row>
    <row r="16" spans="1:23" ht="14.25" x14ac:dyDescent="0.2">
      <c r="A16" s="863" t="s">
        <v>417</v>
      </c>
      <c r="B16" s="864"/>
      <c r="C16" s="860"/>
      <c r="D16" s="508"/>
      <c r="E16" s="864"/>
      <c r="F16" s="860"/>
      <c r="G16" s="502"/>
      <c r="H16" s="864"/>
      <c r="I16" s="860"/>
      <c r="J16" s="502"/>
      <c r="K16" s="864"/>
      <c r="L16" s="860"/>
      <c r="M16" s="502"/>
      <c r="N16" s="864"/>
      <c r="O16" s="860"/>
      <c r="P16" s="860"/>
      <c r="Q16" s="864"/>
      <c r="R16" s="860"/>
      <c r="V16" s="864"/>
      <c r="W16" s="860"/>
    </row>
    <row r="17" spans="1:23" ht="13.5" thickBot="1" x14ac:dyDescent="0.25">
      <c r="A17" s="23"/>
      <c r="B17" s="509" t="s">
        <v>1</v>
      </c>
      <c r="C17" s="510">
        <f>C13-C14-C15</f>
        <v>0</v>
      </c>
      <c r="D17" s="502"/>
      <c r="E17" s="509" t="s">
        <v>1</v>
      </c>
      <c r="F17" s="510">
        <f>F13-F14-F15</f>
        <v>0</v>
      </c>
      <c r="G17" s="502"/>
      <c r="H17" s="509" t="s">
        <v>1</v>
      </c>
      <c r="I17" s="510">
        <f>I13-I14-I15</f>
        <v>0</v>
      </c>
      <c r="J17" s="502"/>
      <c r="K17" s="509" t="s">
        <v>1</v>
      </c>
      <c r="L17" s="510">
        <f>L13-L14-L15</f>
        <v>0</v>
      </c>
      <c r="M17" s="502"/>
      <c r="N17" s="509" t="s">
        <v>1</v>
      </c>
      <c r="O17" s="510">
        <f>O13-O14-O15</f>
        <v>0</v>
      </c>
      <c r="P17" s="502"/>
      <c r="Q17" s="509" t="s">
        <v>1</v>
      </c>
      <c r="R17" s="510">
        <f>R13-R14-R15-R16</f>
        <v>0</v>
      </c>
      <c r="S17" s="465"/>
      <c r="V17" s="509" t="s">
        <v>1</v>
      </c>
      <c r="W17" s="510">
        <f>W13-W14-W15</f>
        <v>4.8</v>
      </c>
    </row>
    <row r="18" spans="1:23" x14ac:dyDescent="0.2">
      <c r="B18" s="498"/>
      <c r="C18" s="499"/>
      <c r="D18" s="499"/>
      <c r="E18" s="498"/>
      <c r="F18" s="499"/>
      <c r="G18" s="499"/>
      <c r="H18" s="498"/>
      <c r="I18" s="499"/>
      <c r="J18" s="499"/>
      <c r="K18" s="498"/>
      <c r="L18" s="499"/>
      <c r="M18" s="499"/>
      <c r="N18" s="498"/>
      <c r="O18" s="499"/>
      <c r="P18" s="499"/>
      <c r="Q18" s="498"/>
      <c r="R18" s="499"/>
      <c r="S18" s="465"/>
      <c r="V18" s="498"/>
      <c r="W18" s="499"/>
    </row>
    <row r="19" spans="1:23" x14ac:dyDescent="0.2">
      <c r="A19" s="863" t="s">
        <v>129</v>
      </c>
      <c r="B19" s="866"/>
      <c r="C19" s="573" t="e">
        <f>C14/C13</f>
        <v>#DIV/0!</v>
      </c>
      <c r="D19" s="511"/>
      <c r="E19" s="864"/>
      <c r="F19" s="573" t="e">
        <f>F14/F13</f>
        <v>#DIV/0!</v>
      </c>
      <c r="G19" s="511"/>
      <c r="H19" s="866"/>
      <c r="I19" s="573" t="e">
        <f>I14/I13</f>
        <v>#DIV/0!</v>
      </c>
      <c r="J19" s="511"/>
      <c r="K19" s="866"/>
      <c r="L19" s="573" t="e">
        <f>L14/L13</f>
        <v>#DIV/0!</v>
      </c>
      <c r="M19" s="511"/>
      <c r="N19" s="866"/>
      <c r="O19" s="573" t="e">
        <f>O14/O13</f>
        <v>#DIV/0!</v>
      </c>
      <c r="P19" s="573"/>
      <c r="Q19" s="864"/>
      <c r="R19" s="573" t="e">
        <f>R14/R13</f>
        <v>#DIV/0!</v>
      </c>
      <c r="S19" s="465"/>
      <c r="V19" s="866"/>
      <c r="W19" s="573">
        <f>W14/W13</f>
        <v>0.56000000000000005</v>
      </c>
    </row>
    <row r="20" spans="1:23" x14ac:dyDescent="0.2">
      <c r="A20" s="863" t="s">
        <v>134</v>
      </c>
      <c r="B20" s="866"/>
      <c r="C20" s="573" t="e">
        <f>C15/C13</f>
        <v>#DIV/0!</v>
      </c>
      <c r="D20" s="511"/>
      <c r="E20" s="864"/>
      <c r="F20" s="573" t="e">
        <f>F15/F13</f>
        <v>#DIV/0!</v>
      </c>
      <c r="G20" s="511"/>
      <c r="H20" s="866"/>
      <c r="I20" s="573" t="e">
        <f>I15/I13</f>
        <v>#DIV/0!</v>
      </c>
      <c r="J20" s="511"/>
      <c r="K20" s="866"/>
      <c r="L20" s="573" t="e">
        <f>L15/L13</f>
        <v>#DIV/0!</v>
      </c>
      <c r="M20" s="511"/>
      <c r="N20" s="866"/>
      <c r="O20" s="573" t="e">
        <f>O15/O13</f>
        <v>#DIV/0!</v>
      </c>
      <c r="P20" s="573"/>
      <c r="Q20" s="864"/>
      <c r="R20" s="573" t="e">
        <f>R15/R13</f>
        <v>#DIV/0!</v>
      </c>
      <c r="S20" s="465"/>
      <c r="V20" s="866"/>
      <c r="W20" s="573">
        <f>W15/W13</f>
        <v>0.155</v>
      </c>
    </row>
    <row r="21" spans="1:23" ht="14.25" x14ac:dyDescent="0.2">
      <c r="A21" s="863" t="s">
        <v>418</v>
      </c>
      <c r="B21" s="866"/>
      <c r="C21" s="738"/>
      <c r="D21" s="513"/>
      <c r="E21" s="864"/>
      <c r="F21" s="738"/>
      <c r="G21" s="514"/>
      <c r="H21" s="866"/>
      <c r="I21" s="738"/>
      <c r="J21" s="514"/>
      <c r="K21" s="866"/>
      <c r="L21" s="738"/>
      <c r="M21" s="514"/>
      <c r="N21" s="866"/>
      <c r="O21" s="738"/>
      <c r="P21" s="738"/>
      <c r="Q21" s="864"/>
      <c r="R21" s="900" t="e">
        <f>R16/R13</f>
        <v>#DIV/0!</v>
      </c>
      <c r="S21" s="905" t="s">
        <v>408</v>
      </c>
      <c r="V21" s="866"/>
      <c r="W21" s="738"/>
    </row>
    <row r="22" spans="1:23" ht="13.5" thickBot="1" x14ac:dyDescent="0.25">
      <c r="A22" s="23" t="s">
        <v>32</v>
      </c>
      <c r="B22" s="516"/>
      <c r="C22" s="739" t="e">
        <f>SUM(C19:C21)</f>
        <v>#DIV/0!</v>
      </c>
      <c r="D22" s="515"/>
      <c r="E22" s="509"/>
      <c r="F22" s="739" t="e">
        <f>SUM(F19:F21)</f>
        <v>#DIV/0!</v>
      </c>
      <c r="G22" s="515"/>
      <c r="H22" s="516"/>
      <c r="I22" s="739" t="e">
        <f>SUM(I19:I21)</f>
        <v>#DIV/0!</v>
      </c>
      <c r="J22" s="515"/>
      <c r="K22" s="516"/>
      <c r="L22" s="739" t="e">
        <f>SUM(L19:L21)</f>
        <v>#DIV/0!</v>
      </c>
      <c r="M22" s="515"/>
      <c r="N22" s="516"/>
      <c r="O22" s="739" t="e">
        <f>SUM(O19:O21)</f>
        <v>#DIV/0!</v>
      </c>
      <c r="P22" s="359"/>
      <c r="Q22" s="509"/>
      <c r="R22" s="739" t="e">
        <f>SUM(R19:R21)</f>
        <v>#DIV/0!</v>
      </c>
      <c r="S22" s="465"/>
      <c r="V22" s="516"/>
      <c r="W22" s="739">
        <f>SUM(W19:W21)</f>
        <v>0.71499999999999997</v>
      </c>
    </row>
    <row r="23" spans="1:23" x14ac:dyDescent="0.2">
      <c r="B23" s="498"/>
      <c r="C23" s="144"/>
      <c r="D23" s="144"/>
      <c r="E23" s="145"/>
      <c r="F23" s="144"/>
      <c r="G23" s="144"/>
      <c r="H23" s="144"/>
      <c r="I23" s="144"/>
      <c r="J23" s="144"/>
      <c r="K23" s="144"/>
      <c r="L23" s="144"/>
      <c r="M23" s="144"/>
      <c r="N23" s="145"/>
      <c r="O23" s="144"/>
      <c r="P23" s="144"/>
      <c r="Q23" s="498"/>
      <c r="R23" s="144"/>
      <c r="S23" s="465"/>
    </row>
    <row r="24" spans="1:23" x14ac:dyDescent="0.2">
      <c r="B24" s="498"/>
      <c r="C24" s="499"/>
      <c r="D24" s="499"/>
      <c r="E24" s="137"/>
      <c r="F24" s="499"/>
      <c r="G24" s="499"/>
      <c r="H24" s="499"/>
      <c r="I24" s="499"/>
      <c r="J24" s="499"/>
      <c r="K24" s="499"/>
      <c r="L24" s="499"/>
      <c r="M24" s="499"/>
      <c r="N24" s="137"/>
      <c r="O24" s="499"/>
      <c r="P24" s="499"/>
      <c r="Q24" s="498"/>
      <c r="R24" s="499"/>
      <c r="S24" s="465"/>
    </row>
    <row r="25" spans="1:23" x14ac:dyDescent="0.2">
      <c r="B25" s="498"/>
      <c r="C25" s="499"/>
      <c r="D25" s="499"/>
      <c r="E25" s="137"/>
      <c r="F25" s="499"/>
      <c r="G25" s="499"/>
      <c r="H25" s="499"/>
      <c r="I25" s="499"/>
      <c r="J25" s="499"/>
      <c r="K25" s="499"/>
      <c r="L25" s="499"/>
      <c r="M25" s="499"/>
      <c r="N25" s="137"/>
      <c r="O25" s="499"/>
      <c r="P25" s="499"/>
      <c r="Q25" s="498"/>
      <c r="R25" s="499"/>
      <c r="S25" s="465"/>
    </row>
    <row r="26" spans="1:23" s="46" customFormat="1" ht="14.25" x14ac:dyDescent="0.2">
      <c r="B26" s="1174" t="s">
        <v>445</v>
      </c>
      <c r="C26" s="1174"/>
      <c r="D26" s="1174"/>
      <c r="E26" s="1174"/>
      <c r="F26" s="1174"/>
      <c r="G26" s="1174"/>
      <c r="H26" s="1174"/>
      <c r="I26" s="1174"/>
      <c r="J26" s="1174"/>
      <c r="K26" s="1174"/>
      <c r="L26" s="1174"/>
      <c r="M26" s="1174"/>
      <c r="N26" s="1174"/>
      <c r="O26" s="1174"/>
      <c r="P26" s="1174"/>
      <c r="Q26" s="1174"/>
      <c r="R26" s="1174"/>
    </row>
    <row r="27" spans="1:23" s="18" customFormat="1" ht="27" customHeight="1" x14ac:dyDescent="0.2">
      <c r="B27" s="1173" t="s">
        <v>409</v>
      </c>
      <c r="C27" s="1173"/>
      <c r="D27" s="131"/>
      <c r="E27" s="1173" t="s">
        <v>57</v>
      </c>
      <c r="F27" s="1173"/>
      <c r="G27" s="131"/>
      <c r="H27" s="1173" t="s">
        <v>405</v>
      </c>
      <c r="I27" s="1173"/>
      <c r="J27" s="131"/>
      <c r="K27" s="1173" t="s">
        <v>406</v>
      </c>
      <c r="L27" s="1173"/>
      <c r="M27" s="131"/>
      <c r="N27" s="1173" t="s">
        <v>407</v>
      </c>
      <c r="O27" s="1173"/>
      <c r="P27" s="131"/>
      <c r="Q27" s="130"/>
      <c r="R27" s="131" t="s">
        <v>281</v>
      </c>
      <c r="V27" s="1173" t="s">
        <v>409</v>
      </c>
      <c r="W27" s="1173"/>
    </row>
    <row r="28" spans="1:23" x14ac:dyDescent="0.2">
      <c r="B28" s="869"/>
      <c r="C28" s="862"/>
      <c r="D28" s="868"/>
      <c r="E28" s="867"/>
      <c r="F28" s="868"/>
      <c r="G28" s="862"/>
      <c r="H28" s="869"/>
      <c r="I28" s="862"/>
      <c r="J28" s="862"/>
      <c r="K28" s="137"/>
      <c r="L28" s="499"/>
      <c r="M28" s="862"/>
      <c r="N28" s="869"/>
      <c r="O28" s="862"/>
      <c r="P28" s="862"/>
      <c r="Q28" s="867"/>
      <c r="R28" s="862"/>
      <c r="S28" s="465"/>
      <c r="V28" s="869"/>
      <c r="W28" s="862"/>
    </row>
    <row r="29" spans="1:23" ht="13.5" thickBot="1" x14ac:dyDescent="0.25">
      <c r="A29" s="23" t="s">
        <v>23</v>
      </c>
      <c r="B29" s="500" t="s">
        <v>1</v>
      </c>
      <c r="C29" s="501">
        <v>115.9</v>
      </c>
      <c r="D29" s="502"/>
      <c r="E29" s="500" t="s">
        <v>1</v>
      </c>
      <c r="F29" s="501">
        <v>100.3</v>
      </c>
      <c r="G29" s="502"/>
      <c r="H29" s="500" t="s">
        <v>1</v>
      </c>
      <c r="I29" s="501">
        <v>42.4</v>
      </c>
      <c r="J29" s="502"/>
      <c r="K29" s="500" t="s">
        <v>1</v>
      </c>
      <c r="L29" s="501">
        <v>25</v>
      </c>
      <c r="M29" s="502"/>
      <c r="N29" s="500" t="s">
        <v>1</v>
      </c>
      <c r="O29" s="501">
        <v>4.5999999999999996</v>
      </c>
      <c r="P29" s="502"/>
      <c r="Q29" s="500" t="s">
        <v>1</v>
      </c>
      <c r="R29" s="501">
        <f>SUM(C29:O29)</f>
        <v>288.2</v>
      </c>
      <c r="S29" s="901">
        <f>R29-'Cathedral IS'!W9</f>
        <v>0</v>
      </c>
      <c r="V29" s="500" t="s">
        <v>1</v>
      </c>
      <c r="W29" s="501">
        <v>115.9</v>
      </c>
    </row>
    <row r="30" spans="1:23" x14ac:dyDescent="0.2">
      <c r="A30" s="23"/>
      <c r="B30" s="503"/>
      <c r="C30" s="497"/>
      <c r="D30" s="497"/>
      <c r="E30" s="503"/>
      <c r="F30" s="497"/>
      <c r="G30" s="497"/>
      <c r="H30" s="503"/>
      <c r="I30" s="497"/>
      <c r="J30" s="497"/>
      <c r="K30" s="503"/>
      <c r="L30" s="497"/>
      <c r="M30" s="497"/>
      <c r="N30" s="503"/>
      <c r="O30" s="497"/>
      <c r="P30" s="497"/>
      <c r="Q30" s="503"/>
      <c r="R30" s="497"/>
      <c r="S30" s="465"/>
      <c r="V30" s="503"/>
      <c r="W30" s="497"/>
    </row>
    <row r="31" spans="1:23" x14ac:dyDescent="0.2">
      <c r="A31" s="23" t="s">
        <v>25</v>
      </c>
      <c r="B31" s="504"/>
      <c r="C31" s="505">
        <v>84.3</v>
      </c>
      <c r="D31" s="502"/>
      <c r="E31" s="504"/>
      <c r="F31" s="505">
        <v>80.099999999999994</v>
      </c>
      <c r="G31" s="502"/>
      <c r="H31" s="504"/>
      <c r="I31" s="505">
        <v>37.299999999999997</v>
      </c>
      <c r="J31" s="502"/>
      <c r="K31" s="504"/>
      <c r="L31" s="505">
        <v>17.600000000000001</v>
      </c>
      <c r="M31" s="502"/>
      <c r="N31" s="504"/>
      <c r="O31" s="505">
        <v>3</v>
      </c>
      <c r="P31" s="502"/>
      <c r="Q31" s="504"/>
      <c r="R31" s="505">
        <f>SUM(C31:O31)</f>
        <v>222.3</v>
      </c>
      <c r="S31" s="901">
        <f>R31-'Cathedral IS'!W12</f>
        <v>0</v>
      </c>
      <c r="V31" s="504"/>
      <c r="W31" s="505">
        <v>84.3</v>
      </c>
    </row>
    <row r="32" spans="1:23" x14ac:dyDescent="0.2">
      <c r="A32" s="23" t="s">
        <v>4</v>
      </c>
      <c r="B32" s="503"/>
      <c r="C32" s="497"/>
      <c r="D32" s="497"/>
      <c r="E32" s="503"/>
      <c r="F32" s="497"/>
      <c r="G32" s="497"/>
      <c r="H32" s="503"/>
      <c r="I32" s="497"/>
      <c r="J32" s="497"/>
      <c r="K32" s="503"/>
      <c r="L32" s="497"/>
      <c r="M32" s="497"/>
      <c r="N32" s="503"/>
      <c r="O32" s="497"/>
      <c r="P32" s="497"/>
      <c r="Q32" s="503"/>
      <c r="R32" s="497"/>
      <c r="S32" s="465"/>
      <c r="V32" s="503"/>
      <c r="W32" s="497"/>
    </row>
    <row r="33" spans="1:23" x14ac:dyDescent="0.2">
      <c r="A33" s="23" t="s">
        <v>26</v>
      </c>
      <c r="B33" s="446"/>
      <c r="C33" s="497">
        <v>84.4</v>
      </c>
      <c r="D33" s="497"/>
      <c r="E33" s="503"/>
      <c r="F33" s="497">
        <v>80.400000000000006</v>
      </c>
      <c r="G33" s="497"/>
      <c r="H33" s="446"/>
      <c r="I33" s="497">
        <v>36.299999999999997</v>
      </c>
      <c r="J33" s="497"/>
      <c r="K33" s="446"/>
      <c r="L33" s="497">
        <v>20</v>
      </c>
      <c r="M33" s="497"/>
      <c r="N33" s="446"/>
      <c r="O33" s="497">
        <v>3.5</v>
      </c>
      <c r="P33" s="497"/>
      <c r="Q33" s="503"/>
      <c r="R33" s="497">
        <f>SUM(C33:O33)</f>
        <v>224.6</v>
      </c>
      <c r="S33" s="901">
        <f>R33-'Cathedral IS'!W17</f>
        <v>0</v>
      </c>
      <c r="V33" s="446"/>
      <c r="W33" s="497">
        <v>84.4</v>
      </c>
    </row>
    <row r="34" spans="1:23" x14ac:dyDescent="0.2">
      <c r="A34" s="863" t="s">
        <v>145</v>
      </c>
      <c r="B34" s="865"/>
      <c r="C34" s="497">
        <v>27.5</v>
      </c>
      <c r="D34" s="859"/>
      <c r="E34" s="864"/>
      <c r="F34" s="497">
        <v>26.6</v>
      </c>
      <c r="G34" s="502"/>
      <c r="H34" s="865"/>
      <c r="I34" s="497">
        <v>26.1</v>
      </c>
      <c r="J34" s="502"/>
      <c r="K34" s="865"/>
      <c r="L34" s="497">
        <v>7</v>
      </c>
      <c r="M34" s="502"/>
      <c r="N34" s="865"/>
      <c r="O34" s="497">
        <v>3.1</v>
      </c>
      <c r="P34" s="859"/>
      <c r="Q34" s="864"/>
      <c r="R34" s="497">
        <f>SUM(C34:O34)</f>
        <v>90.3</v>
      </c>
      <c r="S34" s="901">
        <f>R34-'Cathedral IS'!W27-'Cathedral IS'!W28</f>
        <v>0</v>
      </c>
      <c r="V34" s="865"/>
      <c r="W34" s="497">
        <v>27.5</v>
      </c>
    </row>
    <row r="35" spans="1:23" x14ac:dyDescent="0.2">
      <c r="A35" s="863" t="s">
        <v>36</v>
      </c>
      <c r="B35" s="865"/>
      <c r="C35" s="497">
        <v>14.4</v>
      </c>
      <c r="D35" s="507"/>
      <c r="E35" s="864"/>
      <c r="F35" s="497">
        <v>21.4</v>
      </c>
      <c r="G35" s="507"/>
      <c r="H35" s="865"/>
      <c r="I35" s="497">
        <v>11.4</v>
      </c>
      <c r="J35" s="507"/>
      <c r="K35" s="865"/>
      <c r="L35" s="497">
        <v>3.6</v>
      </c>
      <c r="M35" s="507"/>
      <c r="N35" s="865"/>
      <c r="O35" s="497">
        <v>1.2</v>
      </c>
      <c r="P35" s="502"/>
      <c r="Q35" s="864"/>
      <c r="R35" s="497">
        <f>SUM(C35:O35)</f>
        <v>52</v>
      </c>
      <c r="S35" s="901">
        <f>R35-'Cathedral IS'!W29</f>
        <v>0</v>
      </c>
      <c r="V35" s="865"/>
      <c r="W35" s="497">
        <v>14.4</v>
      </c>
    </row>
    <row r="36" spans="1:23" ht="14.25" x14ac:dyDescent="0.2">
      <c r="A36" s="863" t="s">
        <v>417</v>
      </c>
      <c r="B36" s="864"/>
      <c r="C36" s="860"/>
      <c r="D36" s="508"/>
      <c r="E36" s="864"/>
      <c r="F36" s="860"/>
      <c r="G36" s="502"/>
      <c r="H36" s="864"/>
      <c r="I36" s="860"/>
      <c r="J36" s="502"/>
      <c r="K36" s="864"/>
      <c r="L36" s="860"/>
      <c r="M36" s="502"/>
      <c r="N36" s="864"/>
      <c r="O36" s="860"/>
      <c r="P36" s="860"/>
      <c r="Q36" s="864"/>
      <c r="R36" s="860">
        <f>'Cathedral IS'!W31</f>
        <v>36</v>
      </c>
      <c r="S36" s="901">
        <f>R36-'Cathedral IS'!W31</f>
        <v>0</v>
      </c>
      <c r="V36" s="864"/>
      <c r="W36" s="860"/>
    </row>
    <row r="37" spans="1:23" ht="13.5" thickBot="1" x14ac:dyDescent="0.25">
      <c r="A37" s="23"/>
      <c r="B37" s="509" t="s">
        <v>1</v>
      </c>
      <c r="C37" s="510">
        <f>C33-C34-C35</f>
        <v>42.5</v>
      </c>
      <c r="D37" s="502"/>
      <c r="E37" s="509" t="s">
        <v>1</v>
      </c>
      <c r="F37" s="510">
        <f>F33-F34-F35</f>
        <v>32.4</v>
      </c>
      <c r="G37" s="502"/>
      <c r="H37" s="509" t="s">
        <v>1</v>
      </c>
      <c r="I37" s="510">
        <f>I33-I34-I35</f>
        <v>-1.2</v>
      </c>
      <c r="J37" s="502"/>
      <c r="K37" s="509" t="s">
        <v>1</v>
      </c>
      <c r="L37" s="510">
        <f>L33-L34-L35</f>
        <v>9.4</v>
      </c>
      <c r="M37" s="502"/>
      <c r="N37" s="509" t="s">
        <v>1</v>
      </c>
      <c r="O37" s="510">
        <f>O33-O34-O35</f>
        <v>-0.8</v>
      </c>
      <c r="P37" s="502"/>
      <c r="Q37" s="509" t="s">
        <v>1</v>
      </c>
      <c r="R37" s="510">
        <f>R33-R34-R35-R36</f>
        <v>46.3</v>
      </c>
      <c r="S37" s="465"/>
      <c r="V37" s="509" t="s">
        <v>1</v>
      </c>
      <c r="W37" s="510">
        <f>W33-W34-W35</f>
        <v>42.5</v>
      </c>
    </row>
    <row r="38" spans="1:23" x14ac:dyDescent="0.2">
      <c r="B38" s="498"/>
      <c r="C38" s="499"/>
      <c r="D38" s="499"/>
      <c r="E38" s="498"/>
      <c r="F38" s="499"/>
      <c r="G38" s="499"/>
      <c r="H38" s="498"/>
      <c r="I38" s="499"/>
      <c r="J38" s="499"/>
      <c r="K38" s="498"/>
      <c r="L38" s="499"/>
      <c r="M38" s="499"/>
      <c r="N38" s="498"/>
      <c r="O38" s="499"/>
      <c r="P38" s="499"/>
      <c r="Q38" s="498"/>
      <c r="R38" s="499"/>
      <c r="S38" s="465"/>
      <c r="V38" s="498"/>
      <c r="W38" s="499"/>
    </row>
    <row r="39" spans="1:23" x14ac:dyDescent="0.2">
      <c r="A39" s="863" t="s">
        <v>129</v>
      </c>
      <c r="B39" s="866"/>
      <c r="C39" s="573">
        <f>C34/C33</f>
        <v>0.32600000000000001</v>
      </c>
      <c r="D39" s="511"/>
      <c r="E39" s="864"/>
      <c r="F39" s="573">
        <f>F34/F33</f>
        <v>0.33100000000000002</v>
      </c>
      <c r="G39" s="511"/>
      <c r="H39" s="866"/>
      <c r="I39" s="573">
        <f>I34/I33</f>
        <v>0.71899999999999997</v>
      </c>
      <c r="J39" s="511"/>
      <c r="K39" s="866"/>
      <c r="L39" s="573">
        <f>L34/L33</f>
        <v>0.35</v>
      </c>
      <c r="M39" s="511"/>
      <c r="N39" s="866"/>
      <c r="O39" s="573">
        <f>O34/O33</f>
        <v>0.88600000000000001</v>
      </c>
      <c r="P39" s="573"/>
      <c r="Q39" s="864"/>
      <c r="R39" s="573">
        <f>R34/R33</f>
        <v>0.40200000000000002</v>
      </c>
      <c r="S39" s="906">
        <f>R39-'Cathedral IS'!W49</f>
        <v>0</v>
      </c>
      <c r="V39" s="866"/>
      <c r="W39" s="573">
        <f>W34/W33</f>
        <v>0.32600000000000001</v>
      </c>
    </row>
    <row r="40" spans="1:23" x14ac:dyDescent="0.2">
      <c r="A40" s="863" t="s">
        <v>134</v>
      </c>
      <c r="B40" s="866"/>
      <c r="C40" s="573">
        <f>C35/C33</f>
        <v>0.17100000000000001</v>
      </c>
      <c r="D40" s="511"/>
      <c r="E40" s="864"/>
      <c r="F40" s="573">
        <f>F35/F33</f>
        <v>0.26600000000000001</v>
      </c>
      <c r="G40" s="511"/>
      <c r="H40" s="866"/>
      <c r="I40" s="573">
        <f>I35/I33</f>
        <v>0.314</v>
      </c>
      <c r="J40" s="511"/>
      <c r="K40" s="866"/>
      <c r="L40" s="573">
        <f>L35/L33</f>
        <v>0.18</v>
      </c>
      <c r="M40" s="511"/>
      <c r="N40" s="866"/>
      <c r="O40" s="573">
        <f>O35/O33</f>
        <v>0.34300000000000003</v>
      </c>
      <c r="P40" s="573"/>
      <c r="Q40" s="864"/>
      <c r="R40" s="573">
        <f>R35/R33</f>
        <v>0.23200000000000001</v>
      </c>
      <c r="S40" s="906">
        <f>R40-'Cathedral IS'!W50</f>
        <v>0</v>
      </c>
      <c r="V40" s="866"/>
      <c r="W40" s="573">
        <f>W35/W33</f>
        <v>0.17100000000000001</v>
      </c>
    </row>
    <row r="41" spans="1:23" ht="14.25" x14ac:dyDescent="0.2">
      <c r="A41" s="863" t="s">
        <v>418</v>
      </c>
      <c r="B41" s="866"/>
      <c r="C41" s="738"/>
      <c r="D41" s="513"/>
      <c r="E41" s="864"/>
      <c r="F41" s="738"/>
      <c r="G41" s="514"/>
      <c r="H41" s="866"/>
      <c r="I41" s="738"/>
      <c r="J41" s="514"/>
      <c r="K41" s="866"/>
      <c r="L41" s="738"/>
      <c r="M41" s="514"/>
      <c r="N41" s="866"/>
      <c r="O41" s="738"/>
      <c r="P41" s="738"/>
      <c r="Q41" s="864"/>
      <c r="R41" s="900">
        <f>R36/R33</f>
        <v>0.16</v>
      </c>
      <c r="S41" s="906">
        <f>R41-'Cathedral IS'!W51</f>
        <v>0</v>
      </c>
      <c r="V41" s="866"/>
      <c r="W41" s="738"/>
    </row>
    <row r="42" spans="1:23" ht="13.5" thickBot="1" x14ac:dyDescent="0.25">
      <c r="A42" s="23" t="s">
        <v>32</v>
      </c>
      <c r="B42" s="516"/>
      <c r="C42" s="739">
        <f>SUM(C39:C41)</f>
        <v>0.497</v>
      </c>
      <c r="D42" s="515"/>
      <c r="E42" s="509"/>
      <c r="F42" s="739">
        <f>SUM(F39:F41)</f>
        <v>0.59699999999999998</v>
      </c>
      <c r="G42" s="515"/>
      <c r="H42" s="516"/>
      <c r="I42" s="739">
        <f>SUM(I39:I41)</f>
        <v>1.0329999999999999</v>
      </c>
      <c r="J42" s="515"/>
      <c r="K42" s="516"/>
      <c r="L42" s="739">
        <f>SUM(L39:L41)</f>
        <v>0.53</v>
      </c>
      <c r="M42" s="515"/>
      <c r="N42" s="516"/>
      <c r="O42" s="739">
        <f>SUM(O39:O41)</f>
        <v>1.2290000000000001</v>
      </c>
      <c r="P42" s="359"/>
      <c r="Q42" s="509"/>
      <c r="R42" s="739">
        <f>SUM(R39:R41)</f>
        <v>0.79400000000000004</v>
      </c>
      <c r="S42" s="906">
        <f>R42-'Cathedral IS'!W52</f>
        <v>0</v>
      </c>
      <c r="V42" s="516"/>
      <c r="W42" s="739">
        <f>SUM(W39:W41)</f>
        <v>0.497</v>
      </c>
    </row>
    <row r="43" spans="1:23" x14ac:dyDescent="0.2">
      <c r="C43" s="21"/>
      <c r="D43" s="21"/>
      <c r="E43" s="465"/>
      <c r="F43" s="21"/>
      <c r="G43" s="21"/>
      <c r="H43" s="21"/>
      <c r="I43" s="21"/>
      <c r="J43" s="21"/>
      <c r="K43" s="21"/>
      <c r="L43" s="21"/>
      <c r="M43" s="21"/>
      <c r="N43" s="465"/>
      <c r="O43" s="21"/>
      <c r="P43" s="21"/>
      <c r="R43" s="21"/>
      <c r="S43" s="465"/>
    </row>
    <row r="44" spans="1:23" ht="14.25" x14ac:dyDescent="0.2">
      <c r="A44" s="424" t="s">
        <v>425</v>
      </c>
      <c r="C44" s="21"/>
      <c r="D44" s="21"/>
      <c r="E44" s="22"/>
      <c r="F44" s="21"/>
      <c r="G44" s="21"/>
      <c r="H44" s="21"/>
      <c r="I44" s="21"/>
      <c r="J44" s="21"/>
      <c r="K44" s="21"/>
      <c r="L44" s="21"/>
      <c r="M44" s="21"/>
      <c r="N44" s="22"/>
      <c r="O44" s="21"/>
      <c r="P44" s="21"/>
      <c r="R44" s="21"/>
      <c r="S44" s="465"/>
    </row>
    <row r="45" spans="1:23" ht="14.25" x14ac:dyDescent="0.2">
      <c r="A45" s="424" t="s">
        <v>416</v>
      </c>
      <c r="C45" s="21"/>
      <c r="D45" s="21"/>
      <c r="E45" s="22"/>
      <c r="F45" s="21"/>
      <c r="G45" s="21"/>
      <c r="H45" s="21"/>
      <c r="I45" s="21"/>
      <c r="J45" s="21"/>
      <c r="K45" s="21"/>
      <c r="L45" s="21"/>
      <c r="M45" s="21"/>
      <c r="N45" s="22"/>
      <c r="O45" s="21"/>
      <c r="P45" s="21"/>
      <c r="R45" s="21"/>
      <c r="S45" s="465"/>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7"/>
  <sheetViews>
    <sheetView zoomScale="90" zoomScaleNormal="90" zoomScaleSheetLayoutView="100" workbookViewId="0">
      <selection activeCell="A70" sqref="A70"/>
    </sheetView>
  </sheetViews>
  <sheetFormatPr defaultRowHeight="15" customHeight="1" x14ac:dyDescent="0.2"/>
  <cols>
    <col min="1" max="2" width="9.140625" style="10"/>
    <col min="3" max="6" width="12.85546875" style="10" customWidth="1"/>
    <col min="7" max="7" width="42.85546875" style="10" customWidth="1"/>
    <col min="8" max="16384" width="9.140625" style="10"/>
  </cols>
  <sheetData>
    <row r="1" spans="2:11" ht="15" customHeight="1" x14ac:dyDescent="0.25">
      <c r="B1" s="1057" t="s">
        <v>325</v>
      </c>
      <c r="C1" s="1057"/>
      <c r="D1" s="1057"/>
      <c r="E1" s="1057"/>
      <c r="F1" s="1057"/>
      <c r="G1" s="1057"/>
      <c r="H1" s="1057"/>
      <c r="I1" s="1057"/>
      <c r="J1" s="164"/>
      <c r="K1" s="164"/>
    </row>
    <row r="2" spans="2:11" ht="15" customHeight="1" x14ac:dyDescent="0.25">
      <c r="B2" s="1057" t="s">
        <v>326</v>
      </c>
      <c r="C2" s="1057"/>
      <c r="D2" s="1057"/>
      <c r="E2" s="1057"/>
      <c r="F2" s="1057"/>
      <c r="G2" s="1057"/>
      <c r="H2" s="1057"/>
      <c r="I2" s="1057"/>
      <c r="J2" s="164"/>
      <c r="K2" s="164"/>
    </row>
    <row r="5" spans="2:11" ht="15" customHeight="1" x14ac:dyDescent="0.2">
      <c r="B5" s="52" t="s">
        <v>9</v>
      </c>
      <c r="C5" s="10" t="s">
        <v>132</v>
      </c>
      <c r="F5" s="51"/>
      <c r="G5" s="51"/>
      <c r="H5" s="51"/>
      <c r="I5" s="51"/>
      <c r="J5" s="51"/>
    </row>
    <row r="6" spans="2:11" ht="6.95" customHeight="1" x14ac:dyDescent="0.2">
      <c r="B6" s="34"/>
      <c r="F6" s="51"/>
      <c r="G6" s="51"/>
      <c r="H6" s="51"/>
      <c r="I6" s="51"/>
      <c r="J6" s="51"/>
    </row>
    <row r="7" spans="2:11" ht="15" customHeight="1" x14ac:dyDescent="0.2">
      <c r="B7" s="52" t="s">
        <v>10</v>
      </c>
      <c r="C7" s="10" t="s">
        <v>40</v>
      </c>
      <c r="F7" s="51"/>
      <c r="G7" s="51"/>
      <c r="H7" s="51"/>
      <c r="I7" s="51"/>
      <c r="J7" s="51"/>
    </row>
    <row r="8" spans="2:11" ht="6.95" customHeight="1" x14ac:dyDescent="0.2">
      <c r="B8" s="34"/>
      <c r="F8" s="51"/>
      <c r="G8" s="51"/>
      <c r="H8" s="51"/>
      <c r="I8" s="51"/>
      <c r="J8" s="51"/>
    </row>
    <row r="9" spans="2:11" ht="15" customHeight="1" x14ac:dyDescent="0.2">
      <c r="B9" s="52" t="s">
        <v>11</v>
      </c>
      <c r="C9" s="362" t="s">
        <v>282</v>
      </c>
      <c r="F9" s="51"/>
      <c r="G9" s="51"/>
      <c r="H9" s="51"/>
      <c r="I9" s="51"/>
      <c r="J9" s="51"/>
    </row>
    <row r="10" spans="2:11" ht="6.95" customHeight="1" x14ac:dyDescent="0.2">
      <c r="B10" s="34"/>
      <c r="F10" s="51"/>
      <c r="G10" s="51"/>
      <c r="H10" s="51"/>
      <c r="I10" s="51"/>
      <c r="J10" s="51"/>
    </row>
    <row r="11" spans="2:11" ht="15" customHeight="1" x14ac:dyDescent="0.2">
      <c r="B11" s="52" t="s">
        <v>12</v>
      </c>
      <c r="C11" s="10" t="s">
        <v>41</v>
      </c>
      <c r="F11" s="51"/>
      <c r="G11" s="51"/>
      <c r="H11" s="51"/>
      <c r="I11" s="51"/>
      <c r="J11" s="51"/>
    </row>
    <row r="12" spans="2:11" ht="6.95" customHeight="1" x14ac:dyDescent="0.2">
      <c r="B12" s="34"/>
      <c r="F12" s="51"/>
      <c r="G12" s="51"/>
      <c r="H12" s="51"/>
      <c r="I12" s="51"/>
      <c r="J12" s="51"/>
    </row>
    <row r="13" spans="2:11" ht="15" customHeight="1" x14ac:dyDescent="0.2">
      <c r="B13" s="52" t="s">
        <v>13</v>
      </c>
      <c r="C13" s="10" t="s">
        <v>123</v>
      </c>
      <c r="F13" s="51"/>
      <c r="G13" s="51"/>
      <c r="H13" s="51"/>
      <c r="I13" s="51"/>
      <c r="J13" s="51"/>
    </row>
    <row r="14" spans="2:11" ht="6.95" customHeight="1" x14ac:dyDescent="0.2">
      <c r="B14" s="34"/>
      <c r="F14" s="51"/>
      <c r="G14" s="51"/>
      <c r="H14" s="51"/>
      <c r="I14" s="51"/>
      <c r="J14" s="51"/>
    </row>
    <row r="15" spans="2:11" ht="15" customHeight="1" x14ac:dyDescent="0.2">
      <c r="B15" s="52" t="s">
        <v>14</v>
      </c>
      <c r="C15" s="10" t="s">
        <v>42</v>
      </c>
      <c r="F15" s="51"/>
      <c r="G15" s="51"/>
      <c r="H15" s="51"/>
      <c r="I15" s="51"/>
      <c r="J15" s="51"/>
    </row>
    <row r="16" spans="2:11" ht="6.95" customHeight="1" x14ac:dyDescent="0.2">
      <c r="B16" s="34"/>
      <c r="F16" s="51"/>
      <c r="G16" s="51"/>
      <c r="H16" s="51"/>
      <c r="I16" s="51"/>
      <c r="J16" s="51"/>
    </row>
    <row r="17" spans="2:10" ht="15" customHeight="1" x14ac:dyDescent="0.2">
      <c r="B17" s="52" t="s">
        <v>15</v>
      </c>
      <c r="C17" s="10" t="s">
        <v>43</v>
      </c>
      <c r="F17" s="51"/>
      <c r="G17" s="51"/>
      <c r="H17" s="51"/>
      <c r="I17" s="51"/>
      <c r="J17" s="51"/>
    </row>
    <row r="18" spans="2:10" ht="6.95" customHeight="1" x14ac:dyDescent="0.2">
      <c r="B18" s="34"/>
      <c r="F18" s="51"/>
      <c r="G18" s="51"/>
      <c r="H18" s="51"/>
      <c r="I18" s="51"/>
      <c r="J18" s="51"/>
    </row>
    <row r="19" spans="2:10" ht="15" customHeight="1" x14ac:dyDescent="0.2">
      <c r="B19" s="52" t="s">
        <v>16</v>
      </c>
      <c r="C19" s="10" t="s">
        <v>44</v>
      </c>
      <c r="F19" s="51"/>
      <c r="G19" s="51"/>
      <c r="H19" s="51"/>
      <c r="I19" s="51"/>
      <c r="J19" s="51"/>
    </row>
    <row r="20" spans="2:10" ht="6.95" customHeight="1" x14ac:dyDescent="0.2">
      <c r="B20" s="34"/>
      <c r="F20" s="51"/>
      <c r="G20" s="51"/>
      <c r="H20" s="51"/>
      <c r="I20" s="51"/>
      <c r="J20" s="51"/>
    </row>
    <row r="21" spans="2:10" ht="15" customHeight="1" x14ac:dyDescent="0.2">
      <c r="B21" s="52" t="s">
        <v>17</v>
      </c>
      <c r="C21" s="10" t="s">
        <v>45</v>
      </c>
      <c r="F21" s="51"/>
      <c r="G21" s="51"/>
      <c r="H21" s="51"/>
      <c r="I21" s="51"/>
      <c r="J21" s="51"/>
    </row>
    <row r="22" spans="2:10" ht="6.95" customHeight="1" x14ac:dyDescent="0.2">
      <c r="B22" s="34"/>
      <c r="F22" s="51"/>
      <c r="G22" s="51"/>
      <c r="H22" s="51"/>
      <c r="I22" s="51"/>
      <c r="J22" s="51"/>
    </row>
    <row r="23" spans="2:10" ht="15" customHeight="1" x14ac:dyDescent="0.2">
      <c r="B23" s="52" t="s">
        <v>18</v>
      </c>
      <c r="C23" s="10" t="s">
        <v>46</v>
      </c>
      <c r="F23" s="51"/>
      <c r="G23" s="51"/>
      <c r="H23" s="51"/>
      <c r="I23" s="51"/>
      <c r="J23" s="51"/>
    </row>
    <row r="24" spans="2:10" ht="6.95" customHeight="1" x14ac:dyDescent="0.2">
      <c r="B24" s="34"/>
      <c r="F24" s="51"/>
      <c r="G24" s="51"/>
      <c r="H24" s="51"/>
      <c r="I24" s="51"/>
      <c r="J24" s="51"/>
    </row>
    <row r="25" spans="2:10" ht="15" customHeight="1" x14ac:dyDescent="0.2">
      <c r="B25" s="52" t="s">
        <v>19</v>
      </c>
      <c r="C25" s="582" t="s">
        <v>420</v>
      </c>
      <c r="F25" s="51"/>
      <c r="G25" s="51"/>
      <c r="H25" s="51"/>
      <c r="I25" s="51"/>
      <c r="J25" s="51"/>
    </row>
    <row r="26" spans="2:10" ht="6.95" customHeight="1" x14ac:dyDescent="0.2">
      <c r="B26" s="34"/>
      <c r="F26" s="51"/>
      <c r="G26" s="51"/>
      <c r="H26" s="51"/>
      <c r="I26" s="51"/>
      <c r="J26" s="51"/>
    </row>
    <row r="27" spans="2:10" ht="15" customHeight="1" x14ac:dyDescent="0.2">
      <c r="B27" s="52" t="s">
        <v>20</v>
      </c>
      <c r="C27" s="10" t="s">
        <v>216</v>
      </c>
      <c r="F27" s="51"/>
      <c r="G27" s="51"/>
      <c r="H27" s="51"/>
      <c r="I27" s="51"/>
      <c r="J27" s="51"/>
    </row>
    <row r="28" spans="2:10" ht="6.95" customHeight="1" x14ac:dyDescent="0.2">
      <c r="F28" s="51"/>
      <c r="G28" s="51"/>
      <c r="H28" s="51"/>
      <c r="I28" s="51"/>
      <c r="J28" s="51"/>
    </row>
    <row r="29" spans="2:10" ht="15" customHeight="1" x14ac:dyDescent="0.2">
      <c r="B29" s="52" t="s">
        <v>21</v>
      </c>
      <c r="C29" s="10" t="s">
        <v>47</v>
      </c>
      <c r="F29" s="51"/>
      <c r="G29" s="51"/>
      <c r="I29" s="51"/>
      <c r="J29" s="51"/>
    </row>
    <row r="30" spans="2:10" ht="6.95" customHeight="1" x14ac:dyDescent="0.2">
      <c r="B30" s="34"/>
    </row>
    <row r="31" spans="2:10" ht="15" customHeight="1" x14ac:dyDescent="0.2">
      <c r="B31" s="52" t="s">
        <v>22</v>
      </c>
      <c r="C31" s="10" t="s">
        <v>187</v>
      </c>
    </row>
    <row r="32" spans="2:10" ht="6.95" customHeight="1" x14ac:dyDescent="0.2">
      <c r="B32" s="34"/>
    </row>
    <row r="33" spans="2:3" ht="15" customHeight="1" x14ac:dyDescent="0.2">
      <c r="B33" s="52" t="s">
        <v>179</v>
      </c>
      <c r="C33" s="362" t="s">
        <v>274</v>
      </c>
    </row>
    <row r="34" spans="2:3" ht="6.95" customHeight="1" x14ac:dyDescent="0.2">
      <c r="B34" s="34"/>
    </row>
    <row r="35" spans="2:3" ht="15" customHeight="1" x14ac:dyDescent="0.2">
      <c r="B35" s="52" t="s">
        <v>200</v>
      </c>
      <c r="C35" s="582" t="s">
        <v>346</v>
      </c>
    </row>
    <row r="36" spans="2:3" ht="6.95" customHeight="1" x14ac:dyDescent="0.2"/>
    <row r="37" spans="2:3" ht="15" customHeight="1" x14ac:dyDescent="0.2">
      <c r="B37" s="747" t="s">
        <v>201</v>
      </c>
      <c r="C37" s="10" t="s">
        <v>165</v>
      </c>
    </row>
    <row r="38" spans="2:3" ht="6.95" customHeight="1" x14ac:dyDescent="0.2"/>
    <row r="39" spans="2:3" ht="15" customHeight="1" x14ac:dyDescent="0.2">
      <c r="B39" s="747" t="s">
        <v>202</v>
      </c>
      <c r="C39" s="582" t="s">
        <v>394</v>
      </c>
    </row>
    <row r="40" spans="2:3" ht="6.95" customHeight="1" x14ac:dyDescent="0.2"/>
    <row r="41" spans="2:3" ht="15" customHeight="1" x14ac:dyDescent="0.2">
      <c r="B41" s="747" t="s">
        <v>203</v>
      </c>
      <c r="C41" s="10" t="s">
        <v>215</v>
      </c>
    </row>
    <row r="42" spans="2:3" ht="6.95" customHeight="1" x14ac:dyDescent="0.2"/>
    <row r="43" spans="2:3" ht="15" customHeight="1" x14ac:dyDescent="0.2">
      <c r="B43" s="747" t="s">
        <v>232</v>
      </c>
      <c r="C43" s="582" t="s">
        <v>562</v>
      </c>
    </row>
    <row r="44" spans="2:3" ht="6.95" customHeight="1" x14ac:dyDescent="0.2"/>
    <row r="45" spans="2:3" ht="15" customHeight="1" x14ac:dyDescent="0.2">
      <c r="B45" s="747" t="s">
        <v>270</v>
      </c>
      <c r="C45" s="10" t="s">
        <v>269</v>
      </c>
    </row>
    <row r="46" spans="2:3" ht="6.95" customHeight="1" x14ac:dyDescent="0.2"/>
    <row r="47" spans="2:3" ht="15" customHeight="1" x14ac:dyDescent="0.2">
      <c r="B47" s="748" t="s">
        <v>321</v>
      </c>
      <c r="C47" s="10" t="s">
        <v>186</v>
      </c>
    </row>
    <row r="48" spans="2:3" ht="6.95" customHeight="1" x14ac:dyDescent="0.2"/>
    <row r="49" spans="2:7" ht="15" customHeight="1" x14ac:dyDescent="0.2">
      <c r="B49" s="748" t="s">
        <v>384</v>
      </c>
      <c r="C49" s="582" t="s">
        <v>467</v>
      </c>
      <c r="F49" s="582"/>
      <c r="G49" s="582"/>
    </row>
    <row r="50" spans="2:7" ht="6.95" customHeight="1" x14ac:dyDescent="0.2">
      <c r="F50" s="582"/>
      <c r="G50" s="582"/>
    </row>
    <row r="51" spans="2:7" s="582" customFormat="1" ht="15" customHeight="1" x14ac:dyDescent="0.2">
      <c r="B51" s="748" t="s">
        <v>385</v>
      </c>
      <c r="C51" s="582" t="s">
        <v>468</v>
      </c>
    </row>
    <row r="52" spans="2:7" s="582" customFormat="1" ht="6.95" customHeight="1" x14ac:dyDescent="0.2">
      <c r="C52" s="10"/>
    </row>
    <row r="53" spans="2:7" s="582" customFormat="1" ht="15" customHeight="1" x14ac:dyDescent="0.2">
      <c r="B53" s="748" t="s">
        <v>563</v>
      </c>
      <c r="C53" s="582" t="s">
        <v>424</v>
      </c>
    </row>
    <row r="54" spans="2:7" s="582" customFormat="1" ht="6.75" customHeight="1" x14ac:dyDescent="0.2">
      <c r="B54" s="748"/>
      <c r="C54" s="10"/>
    </row>
    <row r="55" spans="2:7" s="582" customFormat="1" ht="15" customHeight="1" x14ac:dyDescent="0.2"/>
    <row r="56" spans="2:7" ht="6.95" customHeight="1" x14ac:dyDescent="0.2"/>
    <row r="57" spans="2:7" s="582" customFormat="1" ht="15" customHeight="1" x14ac:dyDescent="0.2">
      <c r="C57" s="10"/>
      <c r="D57" s="10"/>
      <c r="E57" s="10"/>
      <c r="F57" s="10"/>
      <c r="G57" s="10"/>
    </row>
  </sheetData>
  <mergeCells count="2">
    <mergeCell ref="B1:I1"/>
    <mergeCell ref="B2:I2"/>
  </mergeCells>
  <phoneticPr fontId="17" type="noConversion"/>
  <pageMargins left="0.75" right="0.75" top="0.55000000000000004" bottom="0.77" header="0.5" footer="0.5"/>
  <pageSetup scale="87" orientation="landscape" horizontalDpi="1200" verticalDpi="1200" r:id="rId1"/>
  <headerFooter alignWithMargins="0">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1"/>
  <sheetViews>
    <sheetView zoomScale="90" zoomScaleNormal="90" zoomScaleSheetLayoutView="90" zoomScalePageLayoutView="90" workbookViewId="0">
      <selection activeCell="S1" sqref="S1"/>
    </sheetView>
  </sheetViews>
  <sheetFormatPr defaultRowHeight="12.75" x14ac:dyDescent="0.2"/>
  <cols>
    <col min="1" max="1" width="172.7109375" customWidth="1"/>
  </cols>
  <sheetData>
    <row r="1" spans="1:1" s="581" customFormat="1" ht="15.75" x14ac:dyDescent="0.25">
      <c r="A1" s="755" t="s">
        <v>325</v>
      </c>
    </row>
    <row r="2" spans="1:1" ht="15" customHeight="1" x14ac:dyDescent="0.25">
      <c r="A2" s="755" t="s">
        <v>132</v>
      </c>
    </row>
    <row r="3" spans="1:1" s="581" customFormat="1" ht="15" customHeight="1" x14ac:dyDescent="0.25">
      <c r="A3" s="755"/>
    </row>
    <row r="4" spans="1:1" s="581" customFormat="1" ht="15" customHeight="1" x14ac:dyDescent="0.25">
      <c r="A4" s="755"/>
    </row>
    <row r="5" spans="1:1" ht="63.75" x14ac:dyDescent="0.2">
      <c r="A5" s="807" t="s">
        <v>323</v>
      </c>
    </row>
    <row r="6" spans="1:1" ht="30.75" customHeight="1" x14ac:dyDescent="0.2">
      <c r="A6" s="808" t="s">
        <v>249</v>
      </c>
    </row>
    <row r="7" spans="1:1" ht="31.5" customHeight="1" x14ac:dyDescent="0.2">
      <c r="A7" s="808" t="s">
        <v>238</v>
      </c>
    </row>
    <row r="8" spans="1:1" ht="19.5" customHeight="1" x14ac:dyDescent="0.2">
      <c r="A8" s="808" t="s">
        <v>380</v>
      </c>
    </row>
    <row r="9" spans="1:1" s="581" customFormat="1" ht="19.5" customHeight="1" x14ac:dyDescent="0.2">
      <c r="A9" s="808" t="s">
        <v>128</v>
      </c>
    </row>
    <row r="10" spans="1:1" ht="18.75" customHeight="1" x14ac:dyDescent="0.2">
      <c r="A10" s="809" t="s">
        <v>133</v>
      </c>
    </row>
    <row r="11" spans="1:1" ht="31.5" customHeight="1" x14ac:dyDescent="0.2">
      <c r="A11" s="808" t="s">
        <v>170</v>
      </c>
    </row>
    <row r="12" spans="1:1" ht="17.25" customHeight="1" x14ac:dyDescent="0.2">
      <c r="A12" s="854" t="s">
        <v>382</v>
      </c>
    </row>
    <row r="13" spans="1:1" ht="51" x14ac:dyDescent="0.2">
      <c r="A13" s="807" t="s">
        <v>576</v>
      </c>
    </row>
    <row r="14" spans="1:1" ht="30" customHeight="1" x14ac:dyDescent="0.2">
      <c r="A14" s="808" t="s">
        <v>174</v>
      </c>
    </row>
    <row r="15" spans="1:1" ht="41.25" customHeight="1" x14ac:dyDescent="0.2">
      <c r="A15" s="808" t="s">
        <v>234</v>
      </c>
    </row>
    <row r="16" spans="1:1" ht="53.25" customHeight="1" x14ac:dyDescent="0.2">
      <c r="A16" s="807" t="s">
        <v>577</v>
      </c>
    </row>
    <row r="17" spans="1:1" ht="32.25" customHeight="1" x14ac:dyDescent="0.2">
      <c r="A17" s="808" t="s">
        <v>381</v>
      </c>
    </row>
    <row r="18" spans="1:1" s="581" customFormat="1" ht="32.25" customHeight="1" x14ac:dyDescent="0.2">
      <c r="A18" s="980" t="s">
        <v>461</v>
      </c>
    </row>
    <row r="19" spans="1:1" ht="18.75" customHeight="1" x14ac:dyDescent="0.2">
      <c r="A19" s="808" t="s">
        <v>144</v>
      </c>
    </row>
    <row r="20" spans="1:1" ht="20.25" customHeight="1" x14ac:dyDescent="0.2">
      <c r="A20" s="809" t="s">
        <v>178</v>
      </c>
    </row>
    <row r="21" spans="1:1" ht="92.25" customHeight="1" x14ac:dyDescent="0.2">
      <c r="A21" s="808" t="s">
        <v>285</v>
      </c>
    </row>
  </sheetData>
  <phoneticPr fontId="17" type="noConversion"/>
  <pageMargins left="0.75" right="0.63" top="0.61" bottom="0.77" header="0.5" footer="0.34"/>
  <pageSetup scale="71" orientation="landscape" horizontalDpi="1200" verticalDpi="1200" r:id="rId1"/>
  <headerFooter alignWithMargins="0">
    <oddHeader>&amp;R&amp;G</oddHeader>
    <oddFooter>&amp;CPAGE 1</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0"/>
  <sheetViews>
    <sheetView zoomScale="90" zoomScaleNormal="90" zoomScaleSheetLayoutView="90" workbookViewId="0">
      <selection activeCell="A78" sqref="A78"/>
    </sheetView>
  </sheetViews>
  <sheetFormatPr defaultRowHeight="12.75" x14ac:dyDescent="0.2"/>
  <cols>
    <col min="1" max="1" width="9.140625" style="10"/>
    <col min="2" max="2" width="52.5703125" style="10" customWidth="1"/>
    <col min="3" max="3" width="3.42578125" style="10" customWidth="1"/>
    <col min="4" max="4" width="2.5703125" style="10" customWidth="1"/>
    <col min="5" max="5" width="11.85546875" style="10" customWidth="1"/>
    <col min="6" max="6" width="3.42578125" style="10" customWidth="1"/>
    <col min="7" max="7" width="2.5703125" style="10" customWidth="1"/>
    <col min="8" max="8" width="11.85546875" style="10" customWidth="1"/>
    <col min="9" max="9" width="3.42578125" style="10" customWidth="1"/>
    <col min="10" max="10" width="10.28515625" style="10" bestFit="1" customWidth="1"/>
    <col min="11" max="11" width="3.42578125" style="10" customWidth="1"/>
    <col min="12" max="12" width="2.5703125" style="30" customWidth="1"/>
    <col min="13" max="13" width="11.85546875" style="10" customWidth="1"/>
    <col min="14" max="14" width="3.42578125" style="10" customWidth="1"/>
    <col min="15" max="15" width="2.5703125" style="30" customWidth="1"/>
    <col min="16" max="16" width="11.85546875" style="10" customWidth="1"/>
    <col min="17" max="17" width="3.42578125" style="10" customWidth="1"/>
    <col min="18" max="18" width="10.28515625" style="10" customWidth="1"/>
    <col min="19" max="19" width="2" style="10" customWidth="1"/>
    <col min="20" max="16384" width="9.140625" style="10"/>
  </cols>
  <sheetData>
    <row r="1" spans="2:18" ht="16.5" customHeight="1" x14ac:dyDescent="0.25">
      <c r="B1" s="1057" t="s">
        <v>325</v>
      </c>
      <c r="C1" s="1057"/>
      <c r="D1" s="1057"/>
      <c r="E1" s="1057"/>
      <c r="F1" s="1057"/>
      <c r="G1" s="1057"/>
      <c r="H1" s="1057"/>
      <c r="I1" s="1057"/>
      <c r="J1" s="1057"/>
      <c r="K1" s="1057"/>
      <c r="L1" s="1057"/>
      <c r="M1" s="1057"/>
      <c r="N1" s="1057"/>
      <c r="O1" s="1057"/>
      <c r="P1" s="1057"/>
      <c r="Q1" s="1057"/>
      <c r="R1" s="1057"/>
    </row>
    <row r="2" spans="2:18" ht="16.5" customHeight="1" x14ac:dyDescent="0.25">
      <c r="B2" s="1057" t="s">
        <v>40</v>
      </c>
      <c r="C2" s="1057"/>
      <c r="D2" s="1057"/>
      <c r="E2" s="1057"/>
      <c r="F2" s="1057"/>
      <c r="G2" s="1057"/>
      <c r="H2" s="1057"/>
      <c r="I2" s="1057"/>
      <c r="J2" s="1057"/>
      <c r="K2" s="1057"/>
      <c r="L2" s="1057"/>
      <c r="M2" s="1057"/>
      <c r="N2" s="1057"/>
      <c r="O2" s="1057"/>
      <c r="P2" s="1057"/>
      <c r="Q2" s="1057"/>
      <c r="R2" s="1057"/>
    </row>
    <row r="3" spans="2:18" ht="12.75" customHeight="1" x14ac:dyDescent="0.2">
      <c r="B3" s="757"/>
      <c r="C3" s="757"/>
      <c r="D3" s="752"/>
      <c r="E3" s="752"/>
      <c r="F3" s="752"/>
      <c r="G3" s="752"/>
      <c r="H3" s="752"/>
      <c r="I3" s="752"/>
      <c r="J3" s="39"/>
      <c r="K3" s="752"/>
      <c r="L3" s="752"/>
      <c r="M3" s="752"/>
      <c r="N3" s="752"/>
      <c r="O3" s="752"/>
      <c r="P3" s="752"/>
      <c r="Q3" s="752"/>
      <c r="R3" s="39"/>
    </row>
    <row r="4" spans="2:18" s="12" customFormat="1" ht="12.75" customHeight="1" x14ac:dyDescent="0.2">
      <c r="D4" s="1059"/>
      <c r="E4" s="1059"/>
      <c r="F4" s="1059"/>
      <c r="G4" s="1059"/>
      <c r="H4" s="1059"/>
      <c r="I4" s="321"/>
      <c r="J4" s="320" t="s">
        <v>136</v>
      </c>
      <c r="K4" s="321"/>
      <c r="L4" s="1059"/>
      <c r="M4" s="1059"/>
      <c r="N4" s="1059"/>
      <c r="O4" s="1059"/>
      <c r="P4" s="1059"/>
      <c r="Q4" s="321"/>
      <c r="R4" s="744" t="s">
        <v>136</v>
      </c>
    </row>
    <row r="5" spans="2:18" s="12" customFormat="1" ht="14.25" x14ac:dyDescent="0.2">
      <c r="D5" s="322"/>
      <c r="E5" s="744" t="s">
        <v>79</v>
      </c>
      <c r="F5" s="322"/>
      <c r="G5" s="322"/>
      <c r="H5" s="744" t="s">
        <v>568</v>
      </c>
      <c r="I5" s="151"/>
      <c r="J5" s="744" t="s">
        <v>545</v>
      </c>
      <c r="K5" s="151"/>
      <c r="L5" s="322"/>
      <c r="M5" s="744" t="s">
        <v>78</v>
      </c>
      <c r="N5" s="322"/>
      <c r="O5" s="322"/>
      <c r="P5" s="744" t="s">
        <v>569</v>
      </c>
      <c r="Q5" s="151"/>
      <c r="R5" s="744" t="s">
        <v>473</v>
      </c>
    </row>
    <row r="6" spans="2:18" s="12" customFormat="1" x14ac:dyDescent="0.2">
      <c r="D6" s="65"/>
      <c r="E6" s="323">
        <v>2014</v>
      </c>
      <c r="F6" s="79"/>
      <c r="G6" s="65"/>
      <c r="H6" s="65">
        <v>2013</v>
      </c>
      <c r="I6" s="321"/>
      <c r="J6" s="812" t="s">
        <v>546</v>
      </c>
      <c r="K6" s="321"/>
      <c r="L6" s="984"/>
      <c r="M6" s="323">
        <v>2014</v>
      </c>
      <c r="N6" s="450"/>
      <c r="O6" s="984"/>
      <c r="P6" s="984">
        <v>2013</v>
      </c>
      <c r="Q6" s="321"/>
      <c r="R6" s="984" t="s">
        <v>474</v>
      </c>
    </row>
    <row r="7" spans="2:18" ht="7.5" customHeight="1" x14ac:dyDescent="0.2">
      <c r="D7" s="39"/>
      <c r="E7" s="39"/>
      <c r="F7" s="39"/>
      <c r="G7" s="39"/>
      <c r="H7" s="39"/>
      <c r="I7" s="39"/>
      <c r="J7" s="39"/>
      <c r="K7" s="39"/>
      <c r="L7" s="39"/>
      <c r="M7" s="39"/>
      <c r="N7" s="39"/>
      <c r="O7" s="39"/>
      <c r="P7" s="39"/>
      <c r="Q7" s="39"/>
      <c r="R7" s="39"/>
    </row>
    <row r="8" spans="2:18" ht="12.75" customHeight="1" x14ac:dyDescent="0.2">
      <c r="B8" s="37" t="s">
        <v>24</v>
      </c>
      <c r="D8" s="39"/>
      <c r="E8" s="39"/>
      <c r="F8" s="39"/>
      <c r="G8" s="39"/>
      <c r="H8" s="39"/>
      <c r="I8" s="39"/>
      <c r="J8" s="39"/>
      <c r="K8" s="39"/>
      <c r="L8" s="39"/>
      <c r="M8" s="39"/>
      <c r="N8" s="39"/>
      <c r="O8" s="39"/>
      <c r="P8" s="39"/>
      <c r="Q8" s="39"/>
      <c r="R8" s="39"/>
    </row>
    <row r="9" spans="2:18" ht="9.75" customHeight="1" x14ac:dyDescent="0.2">
      <c r="B9" s="12"/>
      <c r="D9" s="39"/>
      <c r="E9" s="86"/>
      <c r="F9" s="39"/>
      <c r="G9" s="39"/>
      <c r="H9" s="39"/>
      <c r="I9" s="39"/>
      <c r="J9" s="39"/>
      <c r="K9" s="39"/>
      <c r="L9" s="39"/>
      <c r="M9" s="86"/>
      <c r="N9" s="39"/>
      <c r="O9" s="39"/>
      <c r="P9" s="39"/>
      <c r="Q9" s="39"/>
      <c r="R9" s="39"/>
    </row>
    <row r="10" spans="2:18" x14ac:dyDescent="0.2">
      <c r="B10" s="10" t="s">
        <v>23</v>
      </c>
      <c r="D10" s="32" t="s">
        <v>1</v>
      </c>
      <c r="E10" s="87">
        <v>120.4</v>
      </c>
      <c r="F10" s="33"/>
      <c r="G10" s="32" t="s">
        <v>1</v>
      </c>
      <c r="H10" s="87">
        <v>130.80000000000001</v>
      </c>
      <c r="I10" s="39"/>
      <c r="J10" s="730">
        <v>-0.08</v>
      </c>
      <c r="K10" s="39"/>
      <c r="L10" s="32" t="s">
        <v>1</v>
      </c>
      <c r="M10" s="87">
        <v>907.6</v>
      </c>
      <c r="N10" s="33"/>
      <c r="O10" s="32" t="s">
        <v>1</v>
      </c>
      <c r="P10" s="87">
        <v>679.7</v>
      </c>
      <c r="Q10" s="39"/>
      <c r="R10" s="730">
        <v>0.34</v>
      </c>
    </row>
    <row r="11" spans="2:18" x14ac:dyDescent="0.2">
      <c r="B11" s="10" t="s">
        <v>25</v>
      </c>
      <c r="D11" s="39"/>
      <c r="E11" s="87">
        <v>110.3</v>
      </c>
      <c r="F11" s="33"/>
      <c r="G11" s="39"/>
      <c r="H11" s="87">
        <v>128.30000000000001</v>
      </c>
      <c r="I11" s="39"/>
      <c r="J11" s="730">
        <v>-0.14000000000000001</v>
      </c>
      <c r="K11" s="39"/>
      <c r="L11" s="39"/>
      <c r="M11" s="87">
        <v>742.8</v>
      </c>
      <c r="N11" s="33"/>
      <c r="O11" s="39"/>
      <c r="P11" s="87">
        <v>557.6</v>
      </c>
      <c r="Q11" s="39"/>
      <c r="R11" s="730">
        <v>0.33</v>
      </c>
    </row>
    <row r="12" spans="2:18" x14ac:dyDescent="0.2">
      <c r="B12" s="10" t="s">
        <v>26</v>
      </c>
      <c r="D12" s="39"/>
      <c r="E12" s="87">
        <v>174.7</v>
      </c>
      <c r="F12" s="33"/>
      <c r="G12" s="39"/>
      <c r="H12" s="87">
        <v>173.6</v>
      </c>
      <c r="I12" s="39"/>
      <c r="J12" s="730">
        <v>0.01</v>
      </c>
      <c r="K12" s="39"/>
      <c r="L12" s="39"/>
      <c r="M12" s="87">
        <v>715.6</v>
      </c>
      <c r="N12" s="33"/>
      <c r="O12" s="39"/>
      <c r="P12" s="87">
        <v>568.1</v>
      </c>
      <c r="Q12" s="39"/>
      <c r="R12" s="730">
        <v>0.26</v>
      </c>
    </row>
    <row r="13" spans="2:18" x14ac:dyDescent="0.2">
      <c r="B13" s="2" t="s">
        <v>145</v>
      </c>
      <c r="D13" s="39"/>
      <c r="E13" s="87">
        <v>21.3</v>
      </c>
      <c r="F13" s="33"/>
      <c r="G13" s="39"/>
      <c r="H13" s="87">
        <v>51.2</v>
      </c>
      <c r="I13" s="39"/>
      <c r="J13" s="730">
        <v>-0.57999999999999996</v>
      </c>
      <c r="K13" s="39"/>
      <c r="L13" s="39"/>
      <c r="M13" s="87">
        <v>226.5</v>
      </c>
      <c r="N13" s="33"/>
      <c r="O13" s="39"/>
      <c r="P13" s="87">
        <v>188.1</v>
      </c>
      <c r="Q13" s="39"/>
      <c r="R13" s="730">
        <v>0.2</v>
      </c>
    </row>
    <row r="14" spans="2:18" x14ac:dyDescent="0.2">
      <c r="B14" s="10" t="s">
        <v>27</v>
      </c>
      <c r="D14" s="39"/>
      <c r="E14" s="87">
        <v>7.2</v>
      </c>
      <c r="F14" s="33"/>
      <c r="G14" s="39"/>
      <c r="H14" s="87">
        <v>6.7</v>
      </c>
      <c r="I14" s="39"/>
      <c r="J14" s="730">
        <v>7.0000000000000007E-2</v>
      </c>
      <c r="K14" s="39"/>
      <c r="L14" s="39"/>
      <c r="M14" s="87">
        <v>28.6</v>
      </c>
      <c r="N14" s="33"/>
      <c r="O14" s="39"/>
      <c r="P14" s="87">
        <v>25.4</v>
      </c>
      <c r="Q14" s="39"/>
      <c r="R14" s="730">
        <v>0.13</v>
      </c>
    </row>
    <row r="15" spans="2:18" x14ac:dyDescent="0.2">
      <c r="B15" s="582" t="s">
        <v>287</v>
      </c>
      <c r="D15" s="39"/>
      <c r="E15" s="87">
        <v>-1.6</v>
      </c>
      <c r="F15" s="33"/>
      <c r="G15" s="39"/>
      <c r="H15" s="87">
        <v>3.5</v>
      </c>
      <c r="I15" s="39"/>
      <c r="J15" s="730">
        <v>-1.46</v>
      </c>
      <c r="K15" s="39"/>
      <c r="L15" s="39"/>
      <c r="M15" s="87">
        <v>-5.9</v>
      </c>
      <c r="N15" s="33"/>
      <c r="O15" s="39"/>
      <c r="P15" s="87">
        <v>12.6</v>
      </c>
      <c r="Q15" s="39"/>
      <c r="R15" s="730">
        <v>-1.47</v>
      </c>
    </row>
    <row r="16" spans="2:18" x14ac:dyDescent="0.2">
      <c r="B16" s="582" t="s">
        <v>369</v>
      </c>
      <c r="D16" s="319"/>
      <c r="E16" s="91">
        <v>86.8</v>
      </c>
      <c r="F16" s="147"/>
      <c r="G16" s="319"/>
      <c r="H16" s="91">
        <v>63</v>
      </c>
      <c r="I16" s="39"/>
      <c r="J16" s="730">
        <v>0.38</v>
      </c>
      <c r="K16" s="39"/>
      <c r="L16" s="319"/>
      <c r="M16" s="91">
        <v>229.3</v>
      </c>
      <c r="N16" s="147"/>
      <c r="O16" s="319"/>
      <c r="P16" s="91">
        <v>222.5</v>
      </c>
      <c r="Q16" s="39"/>
      <c r="R16" s="730">
        <v>0.03</v>
      </c>
    </row>
    <row r="17" spans="2:18" x14ac:dyDescent="0.2">
      <c r="B17" s="582" t="s">
        <v>310</v>
      </c>
      <c r="D17" s="39"/>
      <c r="E17" s="87">
        <v>-3.3</v>
      </c>
      <c r="F17" s="33"/>
      <c r="G17" s="39"/>
      <c r="H17" s="87">
        <v>-2.8</v>
      </c>
      <c r="I17" s="39"/>
      <c r="J17" s="730">
        <v>-0.18</v>
      </c>
      <c r="K17" s="39"/>
      <c r="L17" s="39"/>
      <c r="M17" s="87">
        <v>-2.1</v>
      </c>
      <c r="N17" s="33"/>
      <c r="O17" s="39"/>
      <c r="P17" s="87">
        <v>-32.5</v>
      </c>
      <c r="Q17" s="39"/>
      <c r="R17" s="730">
        <v>0.94</v>
      </c>
    </row>
    <row r="18" spans="2:18" x14ac:dyDescent="0.2">
      <c r="B18" s="582" t="s">
        <v>378</v>
      </c>
      <c r="D18" s="39"/>
      <c r="E18" s="87">
        <v>83.5</v>
      </c>
      <c r="F18" s="33"/>
      <c r="G18" s="39"/>
      <c r="H18" s="87">
        <v>60.2</v>
      </c>
      <c r="I18" s="39"/>
      <c r="J18" s="730">
        <v>0.39</v>
      </c>
      <c r="K18" s="39"/>
      <c r="L18" s="39"/>
      <c r="M18" s="87">
        <v>227.2</v>
      </c>
      <c r="N18" s="33"/>
      <c r="O18" s="39"/>
      <c r="P18" s="87">
        <v>190</v>
      </c>
      <c r="Q18" s="39"/>
      <c r="R18" s="730">
        <v>0.2</v>
      </c>
    </row>
    <row r="19" spans="2:18" ht="7.5" customHeight="1" x14ac:dyDescent="0.2">
      <c r="D19" s="319"/>
      <c r="E19" s="91"/>
      <c r="F19" s="147"/>
      <c r="G19" s="319"/>
      <c r="H19" s="147"/>
      <c r="I19" s="39"/>
      <c r="J19" s="324"/>
      <c r="K19" s="39"/>
      <c r="L19" s="319"/>
      <c r="M19" s="91"/>
      <c r="N19" s="147"/>
      <c r="O19" s="319"/>
      <c r="P19" s="147"/>
      <c r="Q19" s="39"/>
      <c r="R19" s="324"/>
    </row>
    <row r="20" spans="2:18" ht="14.25" x14ac:dyDescent="0.2">
      <c r="B20" s="582" t="s">
        <v>436</v>
      </c>
      <c r="D20" s="32" t="s">
        <v>1</v>
      </c>
      <c r="E20" s="91">
        <v>89.4</v>
      </c>
      <c r="F20" s="33"/>
      <c r="G20" s="32" t="s">
        <v>1</v>
      </c>
      <c r="H20" s="91">
        <v>51.5</v>
      </c>
      <c r="I20" s="39"/>
      <c r="J20" s="730">
        <v>0.74</v>
      </c>
      <c r="K20" s="39"/>
      <c r="L20" s="32" t="s">
        <v>1</v>
      </c>
      <c r="M20" s="91">
        <v>231.9</v>
      </c>
      <c r="N20" s="33"/>
      <c r="O20" s="32" t="s">
        <v>1</v>
      </c>
      <c r="P20" s="91">
        <v>184.2</v>
      </c>
      <c r="Q20" s="39"/>
      <c r="R20" s="730">
        <v>0.26</v>
      </c>
    </row>
    <row r="21" spans="2:18" ht="10.5" customHeight="1" x14ac:dyDescent="0.2">
      <c r="D21" s="319"/>
      <c r="E21" s="147"/>
      <c r="F21" s="147"/>
      <c r="G21" s="319"/>
      <c r="H21" s="147"/>
      <c r="I21" s="39"/>
      <c r="J21" s="324"/>
      <c r="K21" s="39"/>
      <c r="L21" s="319"/>
      <c r="M21" s="147"/>
      <c r="N21" s="147"/>
      <c r="O21" s="319"/>
      <c r="P21" s="147"/>
      <c r="Q21" s="39"/>
      <c r="R21" s="324"/>
    </row>
    <row r="22" spans="2:18" x14ac:dyDescent="0.2">
      <c r="B22" s="10" t="s">
        <v>28</v>
      </c>
      <c r="D22" s="150" t="s">
        <v>1</v>
      </c>
      <c r="E22" s="147">
        <v>2290.4</v>
      </c>
      <c r="F22" s="147"/>
      <c r="G22" s="150" t="s">
        <v>1</v>
      </c>
      <c r="H22" s="147">
        <v>2419</v>
      </c>
      <c r="I22" s="39"/>
      <c r="J22" s="730">
        <v>-0.05</v>
      </c>
      <c r="K22" s="39"/>
      <c r="L22" s="150"/>
      <c r="M22" s="147"/>
      <c r="N22" s="147"/>
      <c r="O22" s="150"/>
      <c r="P22" s="147"/>
      <c r="Q22" s="39"/>
      <c r="R22" s="730"/>
    </row>
    <row r="23" spans="2:18" ht="7.5" customHeight="1" x14ac:dyDescent="0.2">
      <c r="D23" s="150"/>
      <c r="E23" s="147"/>
      <c r="F23" s="147"/>
      <c r="G23" s="150"/>
      <c r="H23" s="147"/>
      <c r="I23" s="39"/>
      <c r="J23" s="324"/>
      <c r="K23" s="39"/>
      <c r="L23" s="150"/>
      <c r="M23" s="147"/>
      <c r="N23" s="147"/>
      <c r="O23" s="150"/>
      <c r="P23" s="147"/>
      <c r="Q23" s="39"/>
      <c r="R23" s="324"/>
    </row>
    <row r="24" spans="2:18" x14ac:dyDescent="0.2">
      <c r="B24" s="10" t="s">
        <v>365</v>
      </c>
      <c r="D24" s="150" t="s">
        <v>1</v>
      </c>
      <c r="E24" s="147">
        <v>1356.8</v>
      </c>
      <c r="F24" s="147"/>
      <c r="G24" s="150" t="s">
        <v>1</v>
      </c>
      <c r="H24" s="147">
        <v>1459.7</v>
      </c>
      <c r="I24" s="39"/>
      <c r="J24" s="730">
        <v>-7.0000000000000007E-2</v>
      </c>
      <c r="K24" s="39"/>
      <c r="L24" s="150"/>
      <c r="M24" s="147"/>
      <c r="N24" s="147"/>
      <c r="O24" s="150"/>
      <c r="P24" s="147"/>
      <c r="Q24" s="39"/>
      <c r="R24" s="730"/>
    </row>
    <row r="25" spans="2:18" ht="9" customHeight="1" x14ac:dyDescent="0.2">
      <c r="D25" s="319"/>
      <c r="E25" s="147"/>
      <c r="F25" s="147"/>
      <c r="G25" s="319"/>
      <c r="H25" s="147"/>
      <c r="I25" s="39"/>
      <c r="J25" s="39"/>
      <c r="K25" s="39"/>
      <c r="L25" s="319"/>
      <c r="M25" s="147"/>
      <c r="N25" s="147"/>
      <c r="O25" s="319"/>
      <c r="P25" s="147"/>
      <c r="Q25" s="39"/>
      <c r="R25" s="39"/>
    </row>
    <row r="26" spans="2:18" x14ac:dyDescent="0.2">
      <c r="D26" s="39"/>
      <c r="E26" s="33"/>
      <c r="F26" s="33"/>
      <c r="G26" s="39"/>
      <c r="H26" s="718"/>
      <c r="I26" s="39"/>
      <c r="J26" s="39"/>
      <c r="K26" s="39"/>
      <c r="L26" s="39"/>
      <c r="M26" s="33"/>
      <c r="N26" s="33"/>
      <c r="O26" s="39"/>
      <c r="P26" s="985"/>
      <c r="Q26" s="39"/>
      <c r="R26" s="39"/>
    </row>
    <row r="27" spans="2:18" x14ac:dyDescent="0.2">
      <c r="B27" s="37" t="s">
        <v>374</v>
      </c>
      <c r="D27" s="39"/>
      <c r="E27" s="33"/>
      <c r="F27" s="33"/>
      <c r="G27" s="39"/>
      <c r="H27" s="718"/>
      <c r="I27" s="39"/>
      <c r="J27" s="39"/>
      <c r="K27" s="39"/>
      <c r="L27" s="39"/>
      <c r="M27" s="33"/>
      <c r="N27" s="33"/>
      <c r="O27" s="39"/>
      <c r="P27" s="985"/>
      <c r="Q27" s="39"/>
      <c r="R27" s="39"/>
    </row>
    <row r="28" spans="2:18" ht="11.25" customHeight="1" x14ac:dyDescent="0.2">
      <c r="D28" s="39"/>
      <c r="E28" s="39"/>
      <c r="F28" s="39"/>
      <c r="G28" s="39"/>
      <c r="H28" s="39"/>
      <c r="I28" s="39"/>
      <c r="J28" s="39"/>
      <c r="K28" s="39"/>
      <c r="L28" s="39"/>
      <c r="M28" s="39"/>
      <c r="N28" s="39"/>
      <c r="O28" s="39"/>
      <c r="P28" s="39"/>
      <c r="Q28" s="39"/>
      <c r="R28" s="39"/>
    </row>
    <row r="29" spans="2:18" ht="14.25" customHeight="1" x14ac:dyDescent="0.2">
      <c r="B29" s="363" t="s">
        <v>437</v>
      </c>
      <c r="D29" s="32" t="s">
        <v>1</v>
      </c>
      <c r="E29" s="156">
        <v>0.45</v>
      </c>
      <c r="F29" s="39"/>
      <c r="G29" s="32" t="s">
        <v>1</v>
      </c>
      <c r="H29" s="156">
        <v>0.25</v>
      </c>
      <c r="I29" s="39"/>
      <c r="J29" s="39"/>
      <c r="K29" s="39"/>
      <c r="L29" s="32" t="s">
        <v>1</v>
      </c>
      <c r="M29" s="156">
        <v>1.17</v>
      </c>
      <c r="N29" s="39"/>
      <c r="O29" s="32" t="s">
        <v>1</v>
      </c>
      <c r="P29" s="156">
        <v>0.97</v>
      </c>
      <c r="Q29" s="39"/>
      <c r="R29" s="39"/>
    </row>
    <row r="30" spans="2:18" x14ac:dyDescent="0.2">
      <c r="B30" s="10" t="s">
        <v>4</v>
      </c>
      <c r="D30" s="39"/>
      <c r="E30" s="66"/>
      <c r="F30" s="66"/>
      <c r="G30" s="39"/>
      <c r="H30" s="66"/>
      <c r="I30" s="39"/>
      <c r="J30" s="39"/>
      <c r="K30" s="39"/>
      <c r="L30" s="39"/>
      <c r="M30" s="66"/>
      <c r="N30" s="66"/>
      <c r="O30" s="39"/>
      <c r="P30" s="66"/>
      <c r="Q30" s="39"/>
      <c r="R30" s="39"/>
    </row>
    <row r="31" spans="2:18" ht="14.25" x14ac:dyDescent="0.2">
      <c r="B31" s="363" t="s">
        <v>438</v>
      </c>
      <c r="D31" s="32" t="s">
        <v>1</v>
      </c>
      <c r="E31" s="156">
        <v>0.44</v>
      </c>
      <c r="F31" s="33"/>
      <c r="G31" s="32" t="s">
        <v>1</v>
      </c>
      <c r="H31" s="156">
        <v>0.31</v>
      </c>
      <c r="I31" s="39"/>
      <c r="J31" s="39"/>
      <c r="K31" s="39"/>
      <c r="L31" s="32" t="s">
        <v>1</v>
      </c>
      <c r="M31" s="156">
        <v>1.1599999999999999</v>
      </c>
      <c r="N31" s="33"/>
      <c r="O31" s="32" t="s">
        <v>1</v>
      </c>
      <c r="P31" s="156">
        <v>1.17</v>
      </c>
      <c r="Q31" s="39"/>
      <c r="R31" s="39"/>
    </row>
    <row r="32" spans="2:18" x14ac:dyDescent="0.2">
      <c r="D32" s="39"/>
      <c r="E32" s="33"/>
      <c r="F32" s="33"/>
      <c r="G32" s="39"/>
      <c r="H32" s="33"/>
      <c r="I32" s="39"/>
      <c r="J32" s="39"/>
      <c r="K32" s="39"/>
      <c r="L32" s="39"/>
      <c r="M32" s="33"/>
      <c r="N32" s="33"/>
      <c r="O32" s="39"/>
      <c r="P32" s="33"/>
      <c r="Q32" s="39"/>
      <c r="R32" s="39"/>
    </row>
    <row r="33" spans="2:20" x14ac:dyDescent="0.2">
      <c r="B33" s="10" t="s">
        <v>29</v>
      </c>
      <c r="D33" s="32" t="s">
        <v>1</v>
      </c>
      <c r="E33" s="36">
        <v>6.96</v>
      </c>
      <c r="F33" s="33"/>
      <c r="G33" s="32" t="s">
        <v>1</v>
      </c>
      <c r="H33" s="36">
        <v>7.5</v>
      </c>
      <c r="I33" s="39"/>
      <c r="J33" s="39"/>
      <c r="K33" s="39"/>
      <c r="L33" s="32" t="s">
        <v>1</v>
      </c>
      <c r="M33" s="36">
        <v>6.96</v>
      </c>
      <c r="N33" s="33"/>
      <c r="O33" s="32" t="s">
        <v>1</v>
      </c>
      <c r="P33" s="36">
        <v>7.5</v>
      </c>
      <c r="Q33" s="39"/>
      <c r="R33" s="39"/>
    </row>
    <row r="34" spans="2:20" ht="14.25" x14ac:dyDescent="0.2">
      <c r="B34" s="942" t="s">
        <v>439</v>
      </c>
      <c r="D34" s="39"/>
      <c r="E34" s="573">
        <v>5.3999999999999999E-2</v>
      </c>
      <c r="F34" s="66"/>
      <c r="G34" s="39"/>
      <c r="H34" s="573">
        <v>3.6999999999999998E-2</v>
      </c>
      <c r="I34" s="39"/>
      <c r="J34" s="39"/>
      <c r="K34" s="39"/>
      <c r="L34" s="39"/>
      <c r="M34" s="573">
        <v>0.13900000000000001</v>
      </c>
      <c r="N34" s="66"/>
      <c r="O34" s="39"/>
      <c r="P34" s="573">
        <v>0.189</v>
      </c>
      <c r="Q34" s="39"/>
      <c r="R34" s="39"/>
    </row>
    <row r="35" spans="2:20" ht="14.25" x14ac:dyDescent="0.2">
      <c r="B35" s="942" t="s">
        <v>573</v>
      </c>
      <c r="D35" s="39"/>
      <c r="E35" s="573">
        <v>5.8999999999999997E-2</v>
      </c>
      <c r="F35" s="66"/>
      <c r="G35" s="39"/>
      <c r="H35" s="573" t="s">
        <v>564</v>
      </c>
      <c r="I35" s="39"/>
      <c r="J35" s="39"/>
      <c r="K35" s="39"/>
      <c r="L35" s="39"/>
      <c r="M35" s="573">
        <v>0.17100000000000001</v>
      </c>
      <c r="N35" s="66"/>
      <c r="O35" s="39"/>
      <c r="P35" s="573" t="s">
        <v>564</v>
      </c>
      <c r="Q35" s="39"/>
      <c r="R35" s="39"/>
    </row>
    <row r="36" spans="2:20" x14ac:dyDescent="0.2">
      <c r="D36" s="39"/>
      <c r="E36" s="33"/>
      <c r="F36" s="33"/>
      <c r="G36" s="39"/>
      <c r="H36" s="33"/>
      <c r="I36" s="39"/>
      <c r="J36" s="39"/>
      <c r="K36" s="39"/>
      <c r="L36" s="39"/>
      <c r="M36" s="33"/>
      <c r="N36" s="33"/>
      <c r="O36" s="39"/>
      <c r="P36" s="33"/>
      <c r="Q36" s="39"/>
      <c r="R36" s="39"/>
    </row>
    <row r="37" spans="2:20" x14ac:dyDescent="0.2">
      <c r="B37" s="10" t="s">
        <v>181</v>
      </c>
      <c r="C37" s="32"/>
      <c r="D37" s="32" t="s">
        <v>1</v>
      </c>
      <c r="E37" s="156">
        <v>6.87</v>
      </c>
      <c r="F37" s="33"/>
      <c r="G37" s="32" t="s">
        <v>1</v>
      </c>
      <c r="H37" s="156">
        <v>7.19</v>
      </c>
      <c r="I37" s="39"/>
      <c r="J37" s="39"/>
      <c r="K37" s="39"/>
      <c r="L37" s="32" t="s">
        <v>1</v>
      </c>
      <c r="M37" s="156">
        <v>6.87</v>
      </c>
      <c r="N37" s="33"/>
      <c r="O37" s="32" t="s">
        <v>1</v>
      </c>
      <c r="P37" s="156">
        <v>7.19</v>
      </c>
      <c r="Q37" s="39"/>
      <c r="R37" s="39"/>
    </row>
    <row r="38" spans="2:20" ht="14.25" x14ac:dyDescent="0.2">
      <c r="B38" s="942" t="s">
        <v>574</v>
      </c>
      <c r="D38" s="39"/>
      <c r="E38" s="573">
        <v>5.8999999999999997E-2</v>
      </c>
      <c r="F38" s="33"/>
      <c r="G38" s="39"/>
      <c r="H38" s="573">
        <v>3.2000000000000001E-2</v>
      </c>
      <c r="I38" s="39"/>
      <c r="J38" s="39"/>
      <c r="K38" s="39"/>
      <c r="L38" s="39"/>
      <c r="M38" s="573">
        <v>0.17699999999999999</v>
      </c>
      <c r="N38" s="33"/>
      <c r="O38" s="39"/>
      <c r="P38" s="573">
        <v>0.19600000000000001</v>
      </c>
      <c r="Q38" s="39"/>
      <c r="R38" s="39"/>
    </row>
    <row r="39" spans="2:20" ht="14.25" x14ac:dyDescent="0.2">
      <c r="B39" s="942" t="s">
        <v>567</v>
      </c>
      <c r="D39" s="39"/>
      <c r="E39" s="573">
        <v>6.3E-2</v>
      </c>
      <c r="F39" s="33"/>
      <c r="G39" s="39"/>
      <c r="H39" s="573" t="s">
        <v>564</v>
      </c>
      <c r="I39" s="39"/>
      <c r="J39" s="39"/>
      <c r="K39" s="39"/>
      <c r="L39" s="39"/>
      <c r="M39" s="573">
        <v>0.217</v>
      </c>
      <c r="N39" s="33"/>
      <c r="O39" s="39"/>
      <c r="P39" s="573" t="s">
        <v>564</v>
      </c>
      <c r="Q39" s="39"/>
      <c r="R39" s="39"/>
    </row>
    <row r="40" spans="2:20" x14ac:dyDescent="0.2">
      <c r="E40" s="66"/>
      <c r="F40" s="66"/>
      <c r="G40" s="39"/>
      <c r="H40" s="66"/>
      <c r="I40" s="39"/>
      <c r="J40" s="39"/>
      <c r="K40" s="39"/>
      <c r="L40" s="10"/>
      <c r="M40" s="66"/>
      <c r="N40" s="66"/>
      <c r="O40" s="39"/>
      <c r="P40" s="66"/>
      <c r="Q40" s="39"/>
      <c r="R40" s="39"/>
    </row>
    <row r="41" spans="2:20" x14ac:dyDescent="0.2">
      <c r="B41" s="37" t="s">
        <v>30</v>
      </c>
      <c r="E41" s="66"/>
      <c r="F41" s="66"/>
      <c r="G41" s="39"/>
      <c r="H41" s="66"/>
      <c r="I41" s="39"/>
      <c r="J41" s="39"/>
      <c r="L41" s="10"/>
      <c r="M41" s="66"/>
      <c r="N41" s="66"/>
      <c r="O41" s="39"/>
      <c r="P41" s="66"/>
      <c r="Q41" s="39"/>
      <c r="R41" s="39"/>
    </row>
    <row r="42" spans="2:20" ht="6" customHeight="1" x14ac:dyDescent="0.2">
      <c r="E42" s="66"/>
      <c r="F42" s="66"/>
      <c r="G42" s="39"/>
      <c r="H42" s="66"/>
      <c r="I42" s="39"/>
      <c r="J42" s="39"/>
      <c r="L42" s="10"/>
      <c r="M42" s="66"/>
      <c r="N42" s="66"/>
      <c r="O42" s="39"/>
      <c r="P42" s="66"/>
      <c r="Q42" s="39"/>
      <c r="R42" s="39"/>
    </row>
    <row r="43" spans="2:20" ht="15" customHeight="1" x14ac:dyDescent="0.2">
      <c r="B43" s="10" t="s">
        <v>129</v>
      </c>
      <c r="E43" s="66">
        <v>0.122</v>
      </c>
      <c r="F43" s="66"/>
      <c r="G43" s="39"/>
      <c r="H43" s="517">
        <v>0.29499999999999998</v>
      </c>
      <c r="I43" s="39"/>
      <c r="J43" s="39"/>
      <c r="L43" s="10"/>
      <c r="M43" s="66">
        <v>0.317</v>
      </c>
      <c r="N43" s="66"/>
      <c r="O43" s="39"/>
      <c r="P43" s="517">
        <v>0.33100000000000002</v>
      </c>
      <c r="Q43" s="39"/>
      <c r="R43" s="39"/>
    </row>
    <row r="44" spans="2:20" x14ac:dyDescent="0.2">
      <c r="B44" s="10" t="s">
        <v>134</v>
      </c>
      <c r="E44" s="66">
        <v>0.22700000000000001</v>
      </c>
      <c r="F44" s="66"/>
      <c r="G44" s="39"/>
      <c r="H44" s="66">
        <v>0.221</v>
      </c>
      <c r="I44" s="39"/>
      <c r="J44" s="39"/>
      <c r="L44" s="10"/>
      <c r="M44" s="66">
        <v>0.214</v>
      </c>
      <c r="N44" s="66"/>
      <c r="O44" s="39"/>
      <c r="P44" s="66">
        <v>0.221</v>
      </c>
      <c r="Q44" s="39"/>
      <c r="R44" s="39"/>
    </row>
    <row r="45" spans="2:20" ht="12.75" customHeight="1" x14ac:dyDescent="0.2">
      <c r="B45" s="10" t="s">
        <v>31</v>
      </c>
      <c r="E45" s="66">
        <v>0.155</v>
      </c>
      <c r="F45" s="66"/>
      <c r="G45" s="39"/>
      <c r="H45" s="66">
        <v>0.19800000000000001</v>
      </c>
      <c r="I45" s="39"/>
      <c r="J45" s="39"/>
      <c r="L45" s="10"/>
      <c r="M45" s="66">
        <v>0.156</v>
      </c>
      <c r="N45" s="66"/>
      <c r="O45" s="39"/>
      <c r="P45" s="66">
        <v>0.15</v>
      </c>
      <c r="Q45" s="39"/>
      <c r="R45" s="39"/>
    </row>
    <row r="46" spans="2:20" ht="17.25" customHeight="1" thickBot="1" x14ac:dyDescent="0.25">
      <c r="B46" s="10" t="s">
        <v>32</v>
      </c>
      <c r="D46" s="56"/>
      <c r="E46" s="731">
        <v>0.504</v>
      </c>
      <c r="F46" s="66"/>
      <c r="G46" s="732"/>
      <c r="H46" s="731">
        <v>0.71399999999999997</v>
      </c>
      <c r="I46" s="39"/>
      <c r="J46" s="39"/>
      <c r="L46" s="56"/>
      <c r="M46" s="731">
        <v>0.68700000000000006</v>
      </c>
      <c r="N46" s="66"/>
      <c r="O46" s="732"/>
      <c r="P46" s="731">
        <v>0.70199999999999996</v>
      </c>
      <c r="Q46" s="39"/>
      <c r="R46" s="39"/>
      <c r="T46" s="2"/>
    </row>
    <row r="47" spans="2:20" ht="7.5" customHeight="1" x14ac:dyDescent="0.2">
      <c r="D47" s="47"/>
      <c r="E47" s="345"/>
      <c r="F47" s="66"/>
      <c r="G47" s="319"/>
      <c r="H47" s="345"/>
      <c r="I47" s="39"/>
      <c r="J47" s="39"/>
      <c r="L47" s="47"/>
      <c r="M47" s="345"/>
      <c r="N47" s="66"/>
      <c r="O47" s="319"/>
      <c r="P47" s="345"/>
      <c r="Q47" s="39"/>
      <c r="R47" s="39"/>
      <c r="T47" s="2"/>
    </row>
    <row r="48" spans="2:20" ht="17.25" customHeight="1" x14ac:dyDescent="0.2">
      <c r="B48" s="582" t="s">
        <v>538</v>
      </c>
      <c r="D48" s="47"/>
      <c r="E48" s="345">
        <v>0.252</v>
      </c>
      <c r="F48" s="66"/>
      <c r="G48" s="319"/>
      <c r="H48" s="397">
        <v>0.34599999999999997</v>
      </c>
      <c r="I48" s="39"/>
      <c r="J48" s="39"/>
      <c r="L48" s="47"/>
      <c r="M48" s="345">
        <v>0.35899999999999999</v>
      </c>
      <c r="N48" s="66"/>
      <c r="O48" s="319"/>
      <c r="P48" s="397">
        <v>0.36099999999999999</v>
      </c>
      <c r="Q48" s="39"/>
      <c r="R48" s="39"/>
      <c r="T48" s="2"/>
    </row>
    <row r="49" spans="2:23" ht="12.75" customHeight="1" x14ac:dyDescent="0.2">
      <c r="D49" s="47"/>
      <c r="E49" s="345"/>
      <c r="F49" s="66"/>
      <c r="G49" s="319"/>
      <c r="H49" s="345"/>
      <c r="I49" s="39"/>
      <c r="J49" s="39"/>
      <c r="L49" s="47"/>
      <c r="M49" s="345"/>
      <c r="N49" s="66"/>
      <c r="O49" s="319"/>
      <c r="P49" s="345"/>
      <c r="Q49" s="39"/>
      <c r="R49" s="39"/>
      <c r="T49" s="2"/>
    </row>
    <row r="50" spans="2:23" ht="17.25" customHeight="1" x14ac:dyDescent="0.2">
      <c r="B50" s="582" t="s">
        <v>536</v>
      </c>
      <c r="D50" s="319"/>
      <c r="E50" s="1032">
        <v>1E-3</v>
      </c>
      <c r="F50" s="345"/>
      <c r="G50" s="319"/>
      <c r="H50" s="517">
        <v>3.0000000000000001E-3</v>
      </c>
      <c r="L50" s="319"/>
      <c r="M50" s="517">
        <v>7.0000000000000001E-3</v>
      </c>
      <c r="N50" s="345"/>
      <c r="O50" s="319"/>
      <c r="P50" s="517">
        <v>3.0000000000000001E-3</v>
      </c>
      <c r="T50" s="2"/>
    </row>
    <row r="51" spans="2:23" ht="17.25" customHeight="1" x14ac:dyDescent="0.2">
      <c r="B51" s="582" t="s">
        <v>537</v>
      </c>
      <c r="D51" s="319"/>
      <c r="E51" s="359">
        <v>2E-3</v>
      </c>
      <c r="F51" s="345"/>
      <c r="G51" s="319"/>
      <c r="H51" s="517">
        <v>3.0000000000000001E-3</v>
      </c>
      <c r="L51" s="319"/>
      <c r="M51" s="517">
        <v>0.01</v>
      </c>
      <c r="N51" s="345"/>
      <c r="O51" s="319"/>
      <c r="P51" s="517">
        <v>3.0000000000000001E-3</v>
      </c>
      <c r="T51" s="2"/>
    </row>
    <row r="52" spans="2:23" ht="17.25" customHeight="1" x14ac:dyDescent="0.2">
      <c r="E52" s="35"/>
      <c r="F52" s="35"/>
      <c r="H52" s="35"/>
      <c r="L52" s="338"/>
      <c r="M52" s="968"/>
      <c r="N52" s="968"/>
      <c r="O52" s="338"/>
      <c r="P52" s="968"/>
      <c r="Q52" s="47"/>
      <c r="R52" s="47"/>
    </row>
    <row r="53" spans="2:23" ht="15" customHeight="1" x14ac:dyDescent="0.2">
      <c r="B53" s="63" t="s">
        <v>440</v>
      </c>
      <c r="L53" s="11"/>
      <c r="M53" s="47"/>
      <c r="N53" s="47"/>
      <c r="O53" s="11"/>
      <c r="P53" s="47"/>
      <c r="Q53" s="47"/>
      <c r="R53" s="47"/>
    </row>
    <row r="54" spans="2:23" ht="15" customHeight="1" x14ac:dyDescent="0.2">
      <c r="B54" s="63" t="s">
        <v>441</v>
      </c>
    </row>
    <row r="55" spans="2:23" ht="14.25" x14ac:dyDescent="0.2">
      <c r="B55" s="1058" t="s">
        <v>565</v>
      </c>
      <c r="C55" s="1058"/>
      <c r="D55" s="1058"/>
      <c r="E55" s="1058"/>
      <c r="F55" s="1058"/>
      <c r="G55" s="1058"/>
      <c r="H55" s="1058"/>
      <c r="I55" s="1058"/>
      <c r="J55" s="1058"/>
      <c r="K55" s="1058"/>
      <c r="L55" s="1058"/>
      <c r="M55" s="1058"/>
      <c r="N55" s="1058"/>
      <c r="O55" s="1058"/>
      <c r="P55" s="1058"/>
      <c r="Q55" s="1058"/>
      <c r="R55" s="1058"/>
      <c r="S55" s="1058"/>
      <c r="T55" s="1058"/>
      <c r="U55" s="1058"/>
      <c r="V55" s="1058"/>
      <c r="W55" s="1058"/>
    </row>
    <row r="56" spans="2:23" ht="14.25" x14ac:dyDescent="0.2">
      <c r="B56" s="1058" t="s">
        <v>571</v>
      </c>
      <c r="C56" s="1058"/>
      <c r="D56" s="1058"/>
      <c r="E56" s="1058"/>
      <c r="F56" s="1058"/>
      <c r="G56" s="1058"/>
      <c r="H56" s="1058"/>
      <c r="I56" s="1058"/>
      <c r="J56" s="1058"/>
      <c r="K56" s="1058"/>
      <c r="L56" s="1058"/>
      <c r="M56" s="1058"/>
      <c r="N56" s="1058"/>
      <c r="O56" s="1058"/>
      <c r="P56" s="1058"/>
      <c r="Q56" s="1058"/>
      <c r="R56" s="1058"/>
      <c r="S56" s="1058"/>
      <c r="T56" s="1058"/>
      <c r="U56" s="1058"/>
      <c r="V56" s="1058"/>
      <c r="W56" s="1058"/>
    </row>
    <row r="57" spans="2:23" ht="14.25" x14ac:dyDescent="0.2">
      <c r="B57" s="1058" t="s">
        <v>572</v>
      </c>
      <c r="C57" s="1058"/>
      <c r="D57" s="1058"/>
      <c r="E57" s="1058"/>
      <c r="F57" s="1058"/>
      <c r="G57" s="1058"/>
      <c r="H57" s="1058"/>
      <c r="I57" s="1058"/>
      <c r="J57" s="1058"/>
      <c r="K57" s="1058"/>
      <c r="L57" s="1058"/>
      <c r="M57" s="1058"/>
      <c r="N57" s="1058"/>
      <c r="O57" s="1058"/>
      <c r="P57" s="1058"/>
      <c r="Q57" s="1058"/>
      <c r="R57" s="1058"/>
      <c r="S57" s="1058"/>
      <c r="T57" s="1058"/>
      <c r="U57" s="1058"/>
      <c r="V57" s="1058"/>
      <c r="W57" s="1058"/>
    </row>
    <row r="58" spans="2:23" ht="14.25" x14ac:dyDescent="0.2">
      <c r="B58" s="1058" t="s">
        <v>570</v>
      </c>
      <c r="C58" s="1058"/>
      <c r="D58" s="1058"/>
      <c r="E58" s="1058"/>
      <c r="F58" s="1058"/>
      <c r="G58" s="1058"/>
      <c r="H58" s="1058"/>
      <c r="I58" s="1058"/>
      <c r="J58" s="1058"/>
      <c r="K58" s="1058"/>
      <c r="L58" s="1058"/>
      <c r="M58" s="1058"/>
      <c r="N58" s="1058"/>
      <c r="O58" s="1058"/>
      <c r="P58" s="1058"/>
      <c r="Q58" s="1058"/>
      <c r="R58" s="1058"/>
      <c r="S58" s="1058"/>
      <c r="T58" s="1058"/>
      <c r="U58" s="1058"/>
      <c r="V58" s="1058"/>
      <c r="W58" s="1058"/>
    </row>
    <row r="59" spans="2:23" ht="14.25" x14ac:dyDescent="0.2">
      <c r="B59" s="1058" t="s">
        <v>566</v>
      </c>
      <c r="C59" s="1058"/>
      <c r="D59" s="1058"/>
      <c r="E59" s="1058"/>
      <c r="F59" s="1058"/>
      <c r="G59" s="1058"/>
      <c r="H59" s="1058"/>
      <c r="I59" s="1058"/>
      <c r="J59" s="1058"/>
      <c r="K59" s="1058"/>
      <c r="L59" s="1058"/>
      <c r="M59" s="1058"/>
      <c r="N59" s="1058"/>
      <c r="O59" s="1058"/>
      <c r="P59" s="1058"/>
      <c r="Q59" s="1058"/>
      <c r="R59" s="1058"/>
      <c r="S59" s="1058"/>
      <c r="T59" s="1058"/>
      <c r="U59" s="1058"/>
      <c r="V59" s="1058"/>
      <c r="W59" s="1058"/>
    </row>
    <row r="60" spans="2:23" ht="6" customHeight="1" x14ac:dyDescent="0.2">
      <c r="B60" s="337"/>
    </row>
  </sheetData>
  <mergeCells count="9">
    <mergeCell ref="B59:W59"/>
    <mergeCell ref="B57:W57"/>
    <mergeCell ref="D4:H4"/>
    <mergeCell ref="L4:P4"/>
    <mergeCell ref="B1:R1"/>
    <mergeCell ref="B2:R2"/>
    <mergeCell ref="B55:W55"/>
    <mergeCell ref="B56:W56"/>
    <mergeCell ref="B58:W58"/>
  </mergeCells>
  <phoneticPr fontId="17" type="noConversion"/>
  <printOptions horizontalCentered="1"/>
  <pageMargins left="0.66" right="0.47" top="0.37" bottom="0.17" header="0.31" footer="0.2"/>
  <pageSetup scale="73" orientation="landscape" horizontalDpi="1200" verticalDpi="1200" r:id="rId1"/>
  <headerFooter alignWithMargins="0">
    <oddHeader>&amp;R&amp;G</oddHeader>
    <oddFooter>&amp;CPAGE 2</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zoomScaleNormal="100" zoomScaleSheetLayoutView="100" workbookViewId="0">
      <selection activeCell="A77" sqref="A77"/>
    </sheetView>
  </sheetViews>
  <sheetFormatPr defaultRowHeight="12.75" x14ac:dyDescent="0.2"/>
  <cols>
    <col min="1" max="1" width="9.140625" style="385"/>
    <col min="2" max="2" width="52.5703125" style="385" customWidth="1"/>
    <col min="3" max="3" width="3.42578125" style="385" customWidth="1"/>
    <col min="4" max="4" width="2.5703125" style="385" customWidth="1"/>
    <col min="5" max="5" width="11.85546875" style="385" customWidth="1"/>
    <col min="6" max="6" width="3.42578125" style="385" customWidth="1"/>
    <col min="7" max="7" width="2.5703125" style="385" customWidth="1"/>
    <col min="8" max="8" width="11.85546875" style="385" customWidth="1"/>
    <col min="9" max="9" width="3.42578125" style="385" customWidth="1"/>
    <col min="10" max="10" width="10.28515625" style="385" bestFit="1" customWidth="1"/>
    <col min="11" max="11" width="3.42578125" style="385" customWidth="1"/>
    <col min="12" max="12" width="2.5703125" style="386" customWidth="1"/>
    <col min="13" max="13" width="11.85546875" style="385" customWidth="1"/>
    <col min="14" max="14" width="3.42578125" style="385" customWidth="1"/>
    <col min="15" max="15" width="2.5703125" style="386" customWidth="1"/>
    <col min="16" max="16" width="11.85546875" style="385" customWidth="1"/>
    <col min="17" max="17" width="3.42578125" style="385" customWidth="1"/>
    <col min="18" max="18" width="10.28515625" style="385" customWidth="1"/>
    <col min="19" max="19" width="2" style="385" customWidth="1"/>
    <col min="20" max="16384" width="9.140625" style="385"/>
  </cols>
  <sheetData>
    <row r="1" spans="2:19" ht="15.75" x14ac:dyDescent="0.25">
      <c r="B1" s="1061" t="s">
        <v>325</v>
      </c>
      <c r="C1" s="1061"/>
      <c r="D1" s="1061"/>
      <c r="E1" s="1061"/>
      <c r="F1" s="1061"/>
      <c r="G1" s="1061"/>
      <c r="H1" s="1061"/>
      <c r="I1" s="1061"/>
      <c r="J1" s="1061"/>
      <c r="K1" s="1061"/>
      <c r="L1" s="1061"/>
      <c r="M1" s="1061"/>
      <c r="N1" s="1061"/>
      <c r="O1" s="1061"/>
      <c r="P1" s="1061"/>
      <c r="Q1" s="1061"/>
      <c r="R1" s="1061"/>
    </row>
    <row r="2" spans="2:19" ht="12.75" customHeight="1" x14ac:dyDescent="0.25">
      <c r="B2" s="1061" t="s">
        <v>282</v>
      </c>
      <c r="C2" s="1061"/>
      <c r="D2" s="1061"/>
      <c r="E2" s="1061"/>
      <c r="F2" s="1061"/>
      <c r="G2" s="1061"/>
      <c r="H2" s="1061"/>
      <c r="I2" s="1061"/>
      <c r="J2" s="1061"/>
      <c r="K2" s="1061"/>
      <c r="L2" s="1061"/>
      <c r="M2" s="1061"/>
      <c r="N2" s="1061"/>
      <c r="O2" s="1061"/>
      <c r="P2" s="1061"/>
      <c r="Q2" s="1061"/>
      <c r="R2" s="1061"/>
    </row>
    <row r="3" spans="2:19" ht="9.75" customHeight="1" x14ac:dyDescent="0.2">
      <c r="B3" s="420"/>
      <c r="C3" s="420"/>
      <c r="D3" s="419"/>
      <c r="E3" s="419"/>
      <c r="F3" s="419"/>
      <c r="G3" s="419"/>
      <c r="H3" s="419"/>
      <c r="I3" s="419"/>
      <c r="J3" s="579"/>
      <c r="K3" s="419"/>
      <c r="L3" s="419"/>
      <c r="M3" s="419"/>
      <c r="N3" s="419"/>
      <c r="O3" s="419"/>
      <c r="P3" s="419"/>
      <c r="Q3" s="419"/>
      <c r="R3" s="579"/>
    </row>
    <row r="4" spans="2:19" s="414" customFormat="1" x14ac:dyDescent="0.2">
      <c r="B4" s="413"/>
      <c r="C4" s="413"/>
      <c r="D4" s="415"/>
      <c r="E4" s="417"/>
      <c r="F4" s="415"/>
      <c r="G4" s="415"/>
      <c r="H4" s="415"/>
      <c r="I4" s="416"/>
      <c r="J4" s="415"/>
      <c r="K4" s="416"/>
      <c r="L4" s="417"/>
      <c r="M4" s="417"/>
      <c r="N4" s="418"/>
      <c r="O4" s="417"/>
      <c r="P4" s="417"/>
      <c r="Q4" s="416"/>
      <c r="R4" s="415"/>
      <c r="S4" s="413"/>
    </row>
    <row r="5" spans="2:19" ht="7.5" customHeight="1" x14ac:dyDescent="0.2">
      <c r="B5" s="388"/>
      <c r="C5" s="388"/>
      <c r="D5" s="396"/>
      <c r="E5" s="396"/>
      <c r="F5" s="396"/>
      <c r="G5" s="396"/>
      <c r="H5" s="396"/>
      <c r="I5" s="396"/>
      <c r="J5" s="396"/>
      <c r="K5" s="396"/>
      <c r="L5" s="399"/>
      <c r="M5" s="396"/>
      <c r="N5" s="396"/>
      <c r="O5" s="399"/>
      <c r="P5" s="396"/>
      <c r="Q5" s="396"/>
      <c r="R5" s="396"/>
      <c r="S5" s="388"/>
    </row>
    <row r="6" spans="2:19" ht="12.75" customHeight="1" x14ac:dyDescent="0.2">
      <c r="B6" s="398"/>
      <c r="C6" s="388"/>
      <c r="D6" s="396"/>
      <c r="E6" s="396"/>
      <c r="F6" s="396"/>
      <c r="G6" s="396"/>
      <c r="H6" s="396"/>
      <c r="I6" s="396"/>
      <c r="J6" s="396"/>
      <c r="K6" s="396"/>
      <c r="L6" s="399"/>
      <c r="M6" s="396"/>
      <c r="N6" s="396"/>
      <c r="O6" s="399"/>
      <c r="P6" s="396"/>
      <c r="Q6" s="396"/>
      <c r="R6" s="396"/>
      <c r="S6" s="388"/>
    </row>
    <row r="7" spans="2:19" ht="9.75" customHeight="1" x14ac:dyDescent="0.2">
      <c r="B7" s="413"/>
      <c r="C7" s="388"/>
      <c r="D7" s="396"/>
      <c r="E7" s="412"/>
      <c r="F7" s="396"/>
      <c r="G7" s="396"/>
      <c r="H7" s="396"/>
      <c r="I7" s="396"/>
      <c r="J7" s="396"/>
      <c r="K7" s="396"/>
      <c r="L7" s="399"/>
      <c r="M7" s="396"/>
      <c r="N7" s="396"/>
      <c r="O7" s="399"/>
      <c r="P7" s="396"/>
      <c r="Q7" s="396"/>
      <c r="R7" s="396"/>
      <c r="S7" s="388"/>
    </row>
    <row r="8" spans="2:19" x14ac:dyDescent="0.2">
      <c r="B8" s="388"/>
      <c r="C8" s="388"/>
      <c r="D8" s="399"/>
      <c r="E8" s="410"/>
      <c r="F8" s="400"/>
      <c r="G8" s="399"/>
      <c r="H8" s="410"/>
      <c r="I8" s="396"/>
      <c r="J8" s="357"/>
      <c r="K8" s="396"/>
      <c r="L8" s="399"/>
      <c r="M8" s="400"/>
      <c r="N8" s="400"/>
      <c r="O8" s="399"/>
      <c r="P8" s="400"/>
      <c r="Q8" s="396"/>
      <c r="R8" s="357"/>
      <c r="S8" s="388"/>
    </row>
    <row r="9" spans="2:19" x14ac:dyDescent="0.2">
      <c r="B9" s="388"/>
      <c r="C9" s="388"/>
      <c r="D9" s="396"/>
      <c r="E9" s="410"/>
      <c r="F9" s="400"/>
      <c r="G9" s="396"/>
      <c r="H9" s="410"/>
      <c r="I9" s="396"/>
      <c r="J9" s="357"/>
      <c r="K9" s="396"/>
      <c r="L9" s="399"/>
      <c r="M9" s="400"/>
      <c r="N9" s="400"/>
      <c r="O9" s="399"/>
      <c r="P9" s="400"/>
      <c r="Q9" s="396"/>
      <c r="R9" s="357"/>
      <c r="S9" s="388"/>
    </row>
    <row r="10" spans="2:19" x14ac:dyDescent="0.2">
      <c r="B10" s="388"/>
      <c r="C10" s="388"/>
      <c r="D10" s="396"/>
      <c r="E10" s="410"/>
      <c r="F10" s="400"/>
      <c r="G10" s="396"/>
      <c r="H10" s="410"/>
      <c r="I10" s="396"/>
      <c r="J10" s="357"/>
      <c r="K10" s="396"/>
      <c r="L10" s="399"/>
      <c r="M10" s="400"/>
      <c r="N10" s="400"/>
      <c r="O10" s="399"/>
      <c r="P10" s="400"/>
      <c r="Q10" s="396"/>
      <c r="R10" s="357"/>
      <c r="S10" s="388"/>
    </row>
    <row r="11" spans="2:19" x14ac:dyDescent="0.2">
      <c r="B11" s="411"/>
      <c r="C11" s="388"/>
      <c r="D11" s="396"/>
      <c r="E11" s="410"/>
      <c r="F11" s="400"/>
      <c r="G11" s="396"/>
      <c r="H11" s="410"/>
      <c r="I11" s="396"/>
      <c r="J11" s="357"/>
      <c r="K11" s="396"/>
      <c r="L11" s="399"/>
      <c r="M11" s="400"/>
      <c r="N11" s="400"/>
      <c r="O11" s="399"/>
      <c r="P11" s="400"/>
      <c r="Q11" s="396"/>
      <c r="R11" s="357"/>
      <c r="S11" s="388"/>
    </row>
    <row r="12" spans="2:19" x14ac:dyDescent="0.2">
      <c r="B12" s="388"/>
      <c r="C12" s="388"/>
      <c r="D12" s="396"/>
      <c r="E12" s="410"/>
      <c r="F12" s="400"/>
      <c r="G12" s="396"/>
      <c r="H12" s="410"/>
      <c r="I12" s="396"/>
      <c r="J12" s="357"/>
      <c r="K12" s="396"/>
      <c r="L12" s="399"/>
      <c r="M12" s="400"/>
      <c r="N12" s="400"/>
      <c r="O12" s="399"/>
      <c r="P12" s="400"/>
      <c r="Q12" s="396"/>
      <c r="R12" s="357"/>
      <c r="S12" s="388"/>
    </row>
    <row r="13" spans="2:19" x14ac:dyDescent="0.2">
      <c r="B13" s="388"/>
      <c r="C13" s="388"/>
      <c r="D13" s="396"/>
      <c r="E13" s="410"/>
      <c r="F13" s="400"/>
      <c r="G13" s="396"/>
      <c r="H13" s="410"/>
      <c r="I13" s="396"/>
      <c r="J13" s="357"/>
      <c r="K13" s="396"/>
      <c r="L13" s="399"/>
      <c r="M13" s="400"/>
      <c r="N13" s="400"/>
      <c r="O13" s="399"/>
      <c r="P13" s="400"/>
      <c r="Q13" s="396"/>
      <c r="R13" s="357"/>
      <c r="S13" s="388"/>
    </row>
    <row r="14" spans="2:19" x14ac:dyDescent="0.2">
      <c r="B14" s="388"/>
      <c r="C14" s="388"/>
      <c r="D14" s="396"/>
      <c r="E14" s="410"/>
      <c r="F14" s="400"/>
      <c r="G14" s="396"/>
      <c r="H14" s="410"/>
      <c r="I14" s="396"/>
      <c r="J14" s="357"/>
      <c r="K14" s="396"/>
      <c r="L14" s="399"/>
      <c r="M14" s="400"/>
      <c r="N14" s="400"/>
      <c r="O14" s="399"/>
      <c r="P14" s="400"/>
      <c r="Q14" s="396"/>
      <c r="R14" s="358"/>
      <c r="S14" s="388"/>
    </row>
    <row r="15" spans="2:19" x14ac:dyDescent="0.2">
      <c r="B15" s="388"/>
      <c r="C15" s="388"/>
      <c r="D15" s="396"/>
      <c r="E15" s="361"/>
      <c r="F15" s="400"/>
      <c r="G15" s="396"/>
      <c r="H15" s="410"/>
      <c r="I15" s="396"/>
      <c r="J15" s="357"/>
      <c r="K15" s="396"/>
      <c r="L15" s="399"/>
      <c r="M15" s="400"/>
      <c r="N15" s="400"/>
      <c r="O15" s="399"/>
      <c r="P15" s="400"/>
      <c r="Q15" s="396"/>
      <c r="R15" s="357"/>
      <c r="S15" s="388"/>
    </row>
    <row r="16" spans="2:19" x14ac:dyDescent="0.2">
      <c r="B16" s="388"/>
      <c r="C16" s="388"/>
      <c r="D16" s="396"/>
      <c r="E16" s="410"/>
      <c r="F16" s="400"/>
      <c r="G16" s="396"/>
      <c r="H16" s="410"/>
      <c r="I16" s="396"/>
      <c r="J16" s="357"/>
      <c r="K16" s="396"/>
      <c r="L16" s="399"/>
      <c r="M16" s="410"/>
      <c r="N16" s="400"/>
      <c r="O16" s="399"/>
      <c r="P16" s="410"/>
      <c r="Q16" s="396"/>
      <c r="R16" s="358"/>
      <c r="S16" s="388"/>
    </row>
    <row r="17" spans="2:19" ht="7.5" customHeight="1" x14ac:dyDescent="0.2">
      <c r="B17" s="388"/>
      <c r="C17" s="388"/>
      <c r="D17" s="396"/>
      <c r="E17" s="410"/>
      <c r="F17" s="400"/>
      <c r="G17" s="396"/>
      <c r="H17" s="400"/>
      <c r="I17" s="396"/>
      <c r="J17" s="408"/>
      <c r="K17" s="396"/>
      <c r="L17" s="399"/>
      <c r="M17" s="400"/>
      <c r="N17" s="400"/>
      <c r="O17" s="399"/>
      <c r="P17" s="400"/>
      <c r="Q17" s="396"/>
      <c r="R17" s="408"/>
      <c r="S17" s="388"/>
    </row>
    <row r="18" spans="2:19" x14ac:dyDescent="0.2">
      <c r="B18" s="388"/>
      <c r="C18" s="388"/>
      <c r="D18" s="399"/>
      <c r="E18" s="410"/>
      <c r="F18" s="400"/>
      <c r="G18" s="399"/>
      <c r="H18" s="410"/>
      <c r="I18" s="396"/>
      <c r="J18" s="357"/>
      <c r="K18" s="396"/>
      <c r="L18" s="399"/>
      <c r="M18" s="400"/>
      <c r="N18" s="400"/>
      <c r="O18" s="399"/>
      <c r="P18" s="400"/>
      <c r="Q18" s="396"/>
      <c r="R18" s="358"/>
      <c r="S18" s="388"/>
    </row>
    <row r="19" spans="2:19" ht="10.5" customHeight="1" x14ac:dyDescent="0.2">
      <c r="B19" s="388"/>
      <c r="C19" s="388"/>
      <c r="D19" s="396"/>
      <c r="E19" s="400"/>
      <c r="F19" s="400"/>
      <c r="G19" s="396"/>
      <c r="H19" s="400"/>
      <c r="I19" s="396"/>
      <c r="J19" s="408"/>
      <c r="K19" s="396"/>
      <c r="L19" s="399"/>
      <c r="M19" s="400"/>
      <c r="N19" s="400"/>
      <c r="O19" s="399"/>
      <c r="P19" s="400"/>
      <c r="Q19" s="396"/>
      <c r="R19" s="408"/>
      <c r="S19" s="388"/>
    </row>
    <row r="20" spans="2:19" x14ac:dyDescent="0.2">
      <c r="B20" s="388"/>
      <c r="C20" s="388"/>
      <c r="D20" s="399"/>
      <c r="E20" s="400"/>
      <c r="F20" s="400"/>
      <c r="G20" s="399"/>
      <c r="H20" s="400"/>
      <c r="I20" s="396"/>
      <c r="J20" s="357"/>
      <c r="K20" s="396"/>
      <c r="L20" s="399"/>
      <c r="M20" s="400"/>
      <c r="N20" s="400"/>
      <c r="O20" s="399"/>
      <c r="P20" s="400"/>
      <c r="Q20" s="396"/>
      <c r="R20" s="409"/>
      <c r="S20" s="388"/>
    </row>
    <row r="21" spans="2:19" ht="7.5" customHeight="1" x14ac:dyDescent="0.2">
      <c r="B21" s="388"/>
      <c r="C21" s="388"/>
      <c r="D21" s="399"/>
      <c r="E21" s="400"/>
      <c r="F21" s="400"/>
      <c r="G21" s="399"/>
      <c r="H21" s="400"/>
      <c r="I21" s="396"/>
      <c r="J21" s="408"/>
      <c r="K21" s="396"/>
      <c r="L21" s="399"/>
      <c r="M21" s="400"/>
      <c r="N21" s="400"/>
      <c r="O21" s="399"/>
      <c r="P21" s="400"/>
      <c r="Q21" s="396"/>
      <c r="R21" s="407"/>
      <c r="S21" s="388"/>
    </row>
    <row r="22" spans="2:19" x14ac:dyDescent="0.2">
      <c r="B22" s="388"/>
      <c r="C22" s="388"/>
      <c r="D22" s="399"/>
      <c r="E22" s="400"/>
      <c r="F22" s="400"/>
      <c r="G22" s="399"/>
      <c r="H22" s="400"/>
      <c r="I22" s="396"/>
      <c r="J22" s="357"/>
      <c r="K22" s="396"/>
      <c r="L22" s="399"/>
      <c r="M22" s="400"/>
      <c r="N22" s="400"/>
      <c r="O22" s="399"/>
      <c r="P22" s="400"/>
      <c r="Q22" s="396"/>
      <c r="R22" s="406"/>
      <c r="S22" s="388"/>
    </row>
    <row r="23" spans="2:19" ht="9" customHeight="1" x14ac:dyDescent="0.2">
      <c r="B23" s="388"/>
      <c r="C23" s="388"/>
      <c r="D23" s="396"/>
      <c r="E23" s="400"/>
      <c r="F23" s="400"/>
      <c r="G23" s="396"/>
      <c r="H23" s="400"/>
      <c r="I23" s="396"/>
      <c r="J23" s="396"/>
      <c r="K23" s="396"/>
      <c r="L23" s="399"/>
      <c r="M23" s="396"/>
      <c r="N23" s="400"/>
      <c r="O23" s="399"/>
      <c r="P23" s="400"/>
      <c r="Q23" s="396"/>
      <c r="R23" s="396"/>
      <c r="S23" s="388"/>
    </row>
    <row r="24" spans="2:19" x14ac:dyDescent="0.2">
      <c r="B24" s="388"/>
      <c r="C24" s="388"/>
      <c r="D24" s="396"/>
      <c r="E24" s="400"/>
      <c r="F24" s="400"/>
      <c r="G24" s="396"/>
      <c r="H24" s="405"/>
      <c r="I24" s="396"/>
      <c r="J24" s="396"/>
      <c r="K24" s="396"/>
      <c r="L24" s="399"/>
      <c r="M24" s="396"/>
      <c r="N24" s="405"/>
      <c r="O24" s="399"/>
      <c r="P24" s="400"/>
      <c r="Q24" s="396"/>
      <c r="R24" s="396"/>
      <c r="S24" s="388"/>
    </row>
    <row r="25" spans="2:19" x14ac:dyDescent="0.2">
      <c r="B25" s="398"/>
      <c r="C25" s="388"/>
      <c r="D25" s="396"/>
      <c r="E25" s="400"/>
      <c r="F25" s="400"/>
      <c r="G25" s="396"/>
      <c r="H25" s="405"/>
      <c r="I25" s="396"/>
      <c r="J25" s="396"/>
      <c r="K25" s="396"/>
      <c r="L25" s="399"/>
      <c r="M25" s="396"/>
      <c r="N25" s="400"/>
      <c r="O25" s="399"/>
      <c r="P25" s="400"/>
      <c r="Q25" s="396"/>
      <c r="R25" s="396"/>
      <c r="S25" s="388"/>
    </row>
    <row r="26" spans="2:19" ht="11.25" customHeight="1" x14ac:dyDescent="0.2">
      <c r="B26" s="388"/>
      <c r="C26" s="388"/>
      <c r="D26" s="396"/>
      <c r="E26" s="396"/>
      <c r="F26" s="396"/>
      <c r="G26" s="396"/>
      <c r="H26" s="396"/>
      <c r="I26" s="396"/>
      <c r="J26" s="396"/>
      <c r="K26" s="396"/>
      <c r="L26" s="399"/>
      <c r="M26" s="396"/>
      <c r="N26" s="396"/>
      <c r="O26" s="399"/>
      <c r="P26" s="396"/>
      <c r="Q26" s="396"/>
      <c r="R26" s="396"/>
      <c r="S26" s="388"/>
    </row>
    <row r="27" spans="2:19" ht="14.25" customHeight="1" x14ac:dyDescent="0.2">
      <c r="B27" s="404"/>
      <c r="C27" s="388"/>
      <c r="D27" s="399"/>
      <c r="E27" s="402"/>
      <c r="F27" s="396"/>
      <c r="G27" s="399"/>
      <c r="H27" s="402"/>
      <c r="I27" s="396"/>
      <c r="J27" s="396"/>
      <c r="K27" s="396"/>
      <c r="L27" s="399"/>
      <c r="M27" s="402"/>
      <c r="N27" s="396"/>
      <c r="O27" s="399"/>
      <c r="P27" s="402"/>
      <c r="Q27" s="396"/>
      <c r="R27" s="396"/>
      <c r="S27" s="388"/>
    </row>
    <row r="28" spans="2:19" x14ac:dyDescent="0.2">
      <c r="B28" s="388"/>
      <c r="C28" s="388"/>
      <c r="D28" s="396"/>
      <c r="E28" s="397"/>
      <c r="F28" s="397"/>
      <c r="G28" s="396"/>
      <c r="H28" s="397"/>
      <c r="I28" s="396"/>
      <c r="J28" s="396"/>
      <c r="K28" s="396"/>
      <c r="L28" s="399"/>
      <c r="M28" s="397"/>
      <c r="N28" s="397"/>
      <c r="O28" s="399"/>
      <c r="P28" s="397"/>
      <c r="Q28" s="396"/>
      <c r="R28" s="396"/>
      <c r="S28" s="388"/>
    </row>
    <row r="29" spans="2:19" x14ac:dyDescent="0.2">
      <c r="B29" s="404"/>
      <c r="C29" s="388"/>
      <c r="D29" s="399"/>
      <c r="E29" s="402"/>
      <c r="F29" s="400"/>
      <c r="G29" s="399"/>
      <c r="H29" s="402"/>
      <c r="I29" s="396"/>
      <c r="J29" s="396"/>
      <c r="K29" s="396"/>
      <c r="L29" s="399"/>
      <c r="M29" s="402"/>
      <c r="N29" s="400"/>
      <c r="O29" s="399"/>
      <c r="P29" s="403"/>
      <c r="Q29" s="396"/>
      <c r="R29" s="396"/>
      <c r="S29" s="388"/>
    </row>
    <row r="30" spans="2:19" x14ac:dyDescent="0.2">
      <c r="B30" s="388"/>
      <c r="C30" s="388"/>
      <c r="D30" s="396"/>
      <c r="E30" s="400"/>
      <c r="F30" s="400"/>
      <c r="G30" s="396"/>
      <c r="H30" s="400"/>
      <c r="I30" s="396"/>
      <c r="J30" s="396"/>
      <c r="K30" s="396"/>
      <c r="L30" s="399"/>
      <c r="M30" s="397"/>
      <c r="N30" s="400"/>
      <c r="O30" s="399"/>
      <c r="P30" s="397"/>
      <c r="Q30" s="396"/>
      <c r="R30" s="396"/>
      <c r="S30" s="388"/>
    </row>
    <row r="31" spans="2:19" x14ac:dyDescent="0.2">
      <c r="B31" s="388"/>
      <c r="C31" s="388"/>
      <c r="D31" s="399"/>
      <c r="E31" s="391"/>
      <c r="F31" s="400"/>
      <c r="G31" s="399"/>
      <c r="H31" s="391"/>
      <c r="I31" s="396"/>
      <c r="J31" s="396"/>
      <c r="K31" s="396"/>
      <c r="L31" s="399"/>
      <c r="M31" s="396"/>
      <c r="N31" s="399"/>
      <c r="O31" s="399"/>
      <c r="P31" s="396"/>
      <c r="Q31" s="396"/>
      <c r="R31" s="396"/>
      <c r="S31" s="388"/>
    </row>
    <row r="32" spans="2:19" x14ac:dyDescent="0.2">
      <c r="B32" s="401"/>
      <c r="C32" s="388"/>
      <c r="D32" s="396"/>
      <c r="E32" s="397"/>
      <c r="F32" s="397"/>
      <c r="G32" s="396"/>
      <c r="H32" s="359"/>
      <c r="I32" s="396"/>
      <c r="J32" s="396"/>
      <c r="K32" s="396"/>
      <c r="L32" s="399"/>
      <c r="M32" s="396"/>
      <c r="N32" s="399"/>
      <c r="O32" s="399"/>
      <c r="P32" s="396"/>
      <c r="Q32" s="396"/>
      <c r="R32" s="396"/>
      <c r="S32" s="388"/>
    </row>
    <row r="33" spans="2:19" x14ac:dyDescent="0.2">
      <c r="B33" s="388"/>
      <c r="C33" s="388"/>
      <c r="D33" s="396"/>
      <c r="E33" s="400"/>
      <c r="F33" s="400"/>
      <c r="G33" s="396"/>
      <c r="H33" s="400"/>
      <c r="I33" s="396"/>
      <c r="J33" s="396"/>
      <c r="K33" s="396"/>
      <c r="L33" s="399"/>
      <c r="M33" s="396"/>
      <c r="N33" s="399"/>
      <c r="O33" s="399"/>
      <c r="P33" s="396"/>
      <c r="Q33" s="396"/>
      <c r="R33" s="396"/>
      <c r="S33" s="388"/>
    </row>
    <row r="34" spans="2:19" x14ac:dyDescent="0.2">
      <c r="B34" s="388"/>
      <c r="C34" s="399"/>
      <c r="D34" s="399"/>
      <c r="E34" s="402"/>
      <c r="F34" s="400"/>
      <c r="G34" s="399"/>
      <c r="H34" s="402"/>
      <c r="I34" s="396"/>
      <c r="J34" s="396"/>
      <c r="K34" s="396"/>
      <c r="L34" s="399"/>
      <c r="M34" s="396"/>
      <c r="N34" s="399"/>
      <c r="O34" s="399"/>
      <c r="P34" s="396"/>
      <c r="Q34" s="396"/>
      <c r="R34" s="396"/>
      <c r="S34" s="388"/>
    </row>
    <row r="35" spans="2:19" x14ac:dyDescent="0.2">
      <c r="B35" s="401"/>
      <c r="C35" s="388"/>
      <c r="D35" s="396"/>
      <c r="E35" s="397"/>
      <c r="F35" s="400"/>
      <c r="G35" s="396"/>
      <c r="H35" s="359"/>
      <c r="I35" s="396"/>
      <c r="J35" s="396"/>
      <c r="K35" s="396"/>
      <c r="L35" s="399"/>
      <c r="M35" s="396"/>
      <c r="N35" s="399"/>
      <c r="O35" s="399"/>
      <c r="P35" s="396"/>
      <c r="Q35" s="396"/>
      <c r="R35" s="396"/>
      <c r="S35" s="388"/>
    </row>
    <row r="36" spans="2:19" x14ac:dyDescent="0.2">
      <c r="B36" s="388"/>
      <c r="C36" s="388"/>
      <c r="D36" s="388"/>
      <c r="E36" s="397"/>
      <c r="F36" s="397"/>
      <c r="G36" s="396"/>
      <c r="H36" s="397"/>
      <c r="I36" s="396"/>
      <c r="J36" s="396"/>
      <c r="K36" s="396"/>
      <c r="L36" s="399"/>
      <c r="M36" s="396"/>
      <c r="N36" s="399"/>
      <c r="O36" s="399"/>
      <c r="P36" s="396"/>
      <c r="Q36" s="388"/>
      <c r="R36" s="388"/>
      <c r="S36" s="388"/>
    </row>
    <row r="37" spans="2:19" x14ac:dyDescent="0.2">
      <c r="B37" s="398"/>
      <c r="C37" s="388"/>
      <c r="D37" s="388"/>
      <c r="E37" s="395"/>
      <c r="F37" s="395"/>
      <c r="G37" s="388"/>
      <c r="H37" s="395"/>
      <c r="I37" s="388"/>
      <c r="J37" s="388"/>
      <c r="K37" s="388"/>
      <c r="L37" s="389"/>
      <c r="M37" s="388"/>
      <c r="N37" s="389"/>
      <c r="O37" s="389"/>
      <c r="P37" s="388"/>
      <c r="Q37" s="388"/>
      <c r="R37" s="388"/>
      <c r="S37" s="388"/>
    </row>
    <row r="38" spans="2:19" ht="13.5" customHeight="1" x14ac:dyDescent="0.2">
      <c r="B38" s="388"/>
      <c r="C38" s="388"/>
      <c r="D38" s="388"/>
      <c r="E38" s="395"/>
      <c r="F38" s="395"/>
      <c r="G38" s="388"/>
      <c r="H38" s="395"/>
      <c r="I38" s="388"/>
      <c r="J38" s="388"/>
      <c r="K38" s="388"/>
      <c r="L38" s="389"/>
      <c r="M38" s="388"/>
      <c r="N38" s="395"/>
      <c r="O38" s="389"/>
      <c r="P38" s="395"/>
      <c r="Q38" s="388"/>
      <c r="R38" s="388"/>
      <c r="S38" s="388"/>
    </row>
    <row r="39" spans="2:19" ht="15" customHeight="1" x14ac:dyDescent="0.2">
      <c r="B39" s="388"/>
      <c r="C39" s="388"/>
      <c r="D39" s="388"/>
      <c r="E39" s="395"/>
      <c r="F39" s="395"/>
      <c r="G39" s="388"/>
      <c r="H39" s="395"/>
      <c r="I39" s="388"/>
      <c r="J39" s="388"/>
      <c r="K39" s="388"/>
      <c r="L39" s="394"/>
      <c r="M39" s="395"/>
      <c r="N39" s="395"/>
      <c r="O39" s="394"/>
      <c r="P39" s="395"/>
      <c r="Q39" s="388"/>
      <c r="R39" s="388"/>
      <c r="S39" s="388"/>
    </row>
    <row r="40" spans="2:19" x14ac:dyDescent="0.2">
      <c r="B40" s="388"/>
      <c r="C40" s="388"/>
      <c r="D40" s="388"/>
      <c r="E40" s="395"/>
      <c r="F40" s="395"/>
      <c r="G40" s="388"/>
      <c r="H40" s="395"/>
      <c r="I40" s="388"/>
      <c r="J40" s="388"/>
      <c r="K40" s="388"/>
      <c r="L40" s="394"/>
      <c r="M40" s="395"/>
      <c r="N40" s="395"/>
      <c r="O40" s="394"/>
      <c r="P40" s="395"/>
      <c r="Q40" s="388"/>
      <c r="R40" s="388"/>
      <c r="S40" s="388"/>
    </row>
    <row r="41" spans="2:19" ht="12.75" customHeight="1" x14ac:dyDescent="0.2">
      <c r="B41" s="388"/>
      <c r="C41" s="388"/>
      <c r="D41" s="388"/>
      <c r="E41" s="395"/>
      <c r="F41" s="395"/>
      <c r="G41" s="388"/>
      <c r="H41" s="395"/>
      <c r="I41" s="388"/>
      <c r="J41" s="388"/>
      <c r="K41" s="388"/>
      <c r="L41" s="394"/>
      <c r="M41" s="395"/>
      <c r="N41" s="395"/>
      <c r="O41" s="394"/>
      <c r="P41" s="395"/>
      <c r="Q41" s="388"/>
      <c r="R41" s="388"/>
      <c r="S41" s="388"/>
    </row>
    <row r="42" spans="2:19" ht="12.75" customHeight="1" x14ac:dyDescent="0.2">
      <c r="B42" s="388"/>
      <c r="C42" s="388"/>
      <c r="D42" s="388"/>
      <c r="E42" s="395"/>
      <c r="F42" s="395"/>
      <c r="G42" s="388"/>
      <c r="H42" s="395"/>
      <c r="I42" s="388"/>
      <c r="J42" s="388"/>
      <c r="K42" s="388"/>
      <c r="L42" s="394"/>
      <c r="M42" s="395"/>
      <c r="N42" s="395"/>
      <c r="O42" s="394"/>
      <c r="P42" s="395"/>
      <c r="Q42" s="388"/>
      <c r="R42" s="388"/>
      <c r="S42" s="388"/>
    </row>
    <row r="43" spans="2:19" ht="17.25" customHeight="1" x14ac:dyDescent="0.2">
      <c r="B43" s="388"/>
      <c r="C43" s="388"/>
      <c r="D43" s="388"/>
      <c r="E43" s="395"/>
      <c r="F43" s="395"/>
      <c r="G43" s="388"/>
      <c r="H43" s="395"/>
      <c r="I43" s="388"/>
      <c r="J43" s="388"/>
      <c r="K43" s="388"/>
      <c r="L43" s="394"/>
      <c r="M43" s="395"/>
      <c r="N43" s="395"/>
      <c r="O43" s="394"/>
      <c r="P43" s="395"/>
      <c r="Q43" s="388"/>
      <c r="R43" s="388"/>
      <c r="S43" s="388"/>
    </row>
    <row r="44" spans="2:19" ht="17.25" customHeight="1" x14ac:dyDescent="0.2">
      <c r="B44" s="388"/>
      <c r="C44" s="388"/>
      <c r="D44" s="396"/>
      <c r="E44" s="397"/>
      <c r="F44" s="397"/>
      <c r="G44" s="396"/>
      <c r="H44" s="360"/>
      <c r="I44" s="388"/>
      <c r="J44" s="388"/>
      <c r="K44" s="388"/>
      <c r="L44" s="394"/>
      <c r="M44" s="395"/>
      <c r="N44" s="395"/>
      <c r="O44" s="394"/>
      <c r="P44" s="395"/>
      <c r="Q44" s="388"/>
      <c r="R44" s="388"/>
      <c r="S44" s="388"/>
    </row>
    <row r="45" spans="2:19" ht="17.25" customHeight="1" x14ac:dyDescent="0.2">
      <c r="B45" s="388"/>
      <c r="C45" s="388"/>
      <c r="D45" s="388"/>
      <c r="E45" s="393"/>
      <c r="F45" s="393"/>
      <c r="G45" s="388"/>
      <c r="H45" s="393"/>
      <c r="I45" s="388"/>
      <c r="J45" s="388"/>
      <c r="K45" s="388"/>
      <c r="L45" s="394"/>
      <c r="M45" s="393"/>
      <c r="N45" s="393"/>
      <c r="O45" s="394"/>
      <c r="P45" s="393"/>
      <c r="Q45" s="388"/>
      <c r="R45" s="388"/>
      <c r="S45" s="388"/>
    </row>
    <row r="46" spans="2:19" ht="14.25" x14ac:dyDescent="0.2">
      <c r="B46" s="392"/>
      <c r="C46" s="388"/>
      <c r="D46" s="388"/>
      <c r="E46" s="388"/>
      <c r="F46" s="388"/>
      <c r="G46" s="388"/>
      <c r="H46" s="388"/>
      <c r="I46" s="388"/>
      <c r="J46" s="388"/>
      <c r="K46" s="388"/>
      <c r="L46" s="389"/>
      <c r="M46" s="388"/>
      <c r="N46" s="388"/>
      <c r="O46" s="389"/>
      <c r="P46" s="388"/>
      <c r="Q46" s="388"/>
      <c r="R46" s="388"/>
      <c r="S46" s="388"/>
    </row>
    <row r="47" spans="2:19" ht="14.25" x14ac:dyDescent="0.2">
      <c r="B47" s="392"/>
      <c r="C47" s="388"/>
      <c r="D47" s="388"/>
      <c r="E47" s="388"/>
      <c r="F47" s="388"/>
      <c r="G47" s="388"/>
      <c r="H47" s="388"/>
      <c r="I47" s="388"/>
      <c r="J47" s="388"/>
      <c r="K47" s="388"/>
      <c r="L47" s="389"/>
      <c r="M47" s="388"/>
      <c r="N47" s="388"/>
      <c r="O47" s="389"/>
      <c r="P47" s="388"/>
      <c r="Q47" s="388"/>
      <c r="R47" s="388"/>
      <c r="S47" s="388"/>
    </row>
    <row r="48" spans="2:19" ht="14.25" x14ac:dyDescent="0.2">
      <c r="B48" s="1060"/>
      <c r="C48" s="1060"/>
      <c r="D48" s="1060"/>
      <c r="E48" s="1060"/>
      <c r="F48" s="1060"/>
      <c r="G48" s="1060"/>
      <c r="H48" s="1060"/>
      <c r="I48" s="1060"/>
      <c r="J48" s="1060"/>
      <c r="K48" s="1060"/>
      <c r="L48" s="1060"/>
      <c r="M48" s="1060"/>
      <c r="N48" s="1060"/>
      <c r="O48" s="1060"/>
      <c r="P48" s="1060"/>
      <c r="Q48" s="1060"/>
      <c r="R48" s="1060"/>
      <c r="S48" s="388"/>
    </row>
    <row r="49" spans="2:19" ht="14.45" customHeight="1" x14ac:dyDescent="0.2">
      <c r="B49" s="1060"/>
      <c r="C49" s="1060"/>
      <c r="D49" s="1060"/>
      <c r="E49" s="1060"/>
      <c r="F49" s="1060"/>
      <c r="G49" s="1060"/>
      <c r="H49" s="1060"/>
      <c r="I49" s="1060"/>
      <c r="J49" s="1060"/>
      <c r="K49" s="1060"/>
      <c r="L49" s="1060"/>
      <c r="M49" s="1060"/>
      <c r="N49" s="1060"/>
      <c r="O49" s="1060"/>
      <c r="P49" s="1060"/>
      <c r="Q49" s="1060"/>
      <c r="R49" s="1060"/>
      <c r="S49" s="388"/>
    </row>
    <row r="50" spans="2:19" ht="15" customHeight="1" x14ac:dyDescent="0.2">
      <c r="B50" s="390"/>
      <c r="C50" s="388"/>
      <c r="D50" s="388"/>
      <c r="E50" s="388"/>
      <c r="F50" s="388"/>
      <c r="G50" s="388"/>
      <c r="H50" s="388"/>
      <c r="I50" s="388"/>
      <c r="J50" s="388"/>
      <c r="K50" s="388"/>
      <c r="L50" s="389"/>
      <c r="M50" s="388"/>
      <c r="N50" s="388"/>
      <c r="O50" s="389"/>
      <c r="P50" s="388"/>
      <c r="Q50" s="388"/>
      <c r="R50" s="388"/>
      <c r="S50" s="388"/>
    </row>
    <row r="51" spans="2:19" ht="15" customHeight="1" x14ac:dyDescent="0.2">
      <c r="B51" s="387"/>
      <c r="L51" s="385"/>
      <c r="O51" s="385"/>
    </row>
  </sheetData>
  <mergeCells count="4">
    <mergeCell ref="B48:R48"/>
    <mergeCell ref="B49:R49"/>
    <mergeCell ref="B1:R1"/>
    <mergeCell ref="B2:R2"/>
  </mergeCells>
  <pageMargins left="0.75" right="0.63" top="0.61" bottom="0.77" header="0.5" footer="0.28999999999999998"/>
  <pageSetup scale="80" orientation="landscape" horizontalDpi="1200" verticalDpi="1200" r:id="rId1"/>
  <headerFooter alignWithMargins="0">
    <oddHeader>&amp;R&amp;G</oddHeader>
    <oddFooter>&amp;C&amp;9PAGE 3</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
  <sheetViews>
    <sheetView zoomScale="80" zoomScaleNormal="80" zoomScaleSheetLayoutView="80" workbookViewId="0">
      <selection activeCell="A91" sqref="A91"/>
    </sheetView>
  </sheetViews>
  <sheetFormatPr defaultRowHeight="12.75" x14ac:dyDescent="0.2"/>
  <cols>
    <col min="1" max="1" width="3" style="2" customWidth="1"/>
    <col min="2" max="2" width="6.85546875" style="2" customWidth="1"/>
    <col min="3" max="3" width="49.42578125" style="2" customWidth="1"/>
    <col min="4" max="4" width="2.28515625" style="2" customWidth="1"/>
    <col min="5" max="5" width="11.85546875" style="2" customWidth="1"/>
    <col min="6" max="6" width="3.28515625" style="2" customWidth="1"/>
    <col min="7" max="7" width="2.28515625" style="2" customWidth="1"/>
    <col min="8" max="8" width="11.85546875" style="2" customWidth="1"/>
    <col min="9" max="9" width="3.28515625" style="2" customWidth="1"/>
    <col min="10" max="10" width="2.28515625" style="2" customWidth="1"/>
    <col min="11" max="11" width="11.85546875" style="2" customWidth="1"/>
    <col min="12" max="12" width="3.140625" style="2" customWidth="1"/>
    <col min="13" max="13" width="2.28515625" style="2" customWidth="1"/>
    <col min="14" max="14" width="11.85546875" style="2" customWidth="1"/>
    <col min="15" max="15" width="3.140625" style="2" customWidth="1"/>
    <col min="16" max="16" width="2.140625" style="2" customWidth="1"/>
    <col min="17" max="17" width="11.85546875" style="2" customWidth="1"/>
    <col min="18" max="18" width="3.140625" style="2" customWidth="1"/>
    <col min="19" max="19" width="2.140625" style="8" customWidth="1"/>
    <col min="20" max="20" width="10.7109375" style="8" customWidth="1"/>
    <col min="21" max="21" width="3.140625" style="8" customWidth="1"/>
    <col min="22" max="22" width="2" style="4" customWidth="1"/>
    <col min="23" max="23" width="11.85546875" style="53" customWidth="1"/>
    <col min="24" max="16384" width="9.140625" style="2"/>
  </cols>
  <sheetData>
    <row r="1" spans="1:26" ht="15.75" x14ac:dyDescent="0.25">
      <c r="B1" s="1063" t="s">
        <v>325</v>
      </c>
      <c r="C1" s="1063"/>
      <c r="D1" s="1063"/>
      <c r="E1" s="1063"/>
      <c r="F1" s="1063"/>
      <c r="G1" s="1063"/>
      <c r="H1" s="1063"/>
      <c r="I1" s="1063"/>
      <c r="J1" s="1063"/>
      <c r="K1" s="1063"/>
      <c r="L1" s="1063"/>
      <c r="M1" s="1063"/>
      <c r="N1" s="1063"/>
      <c r="O1" s="1063"/>
      <c r="P1" s="1063"/>
      <c r="Q1" s="1063"/>
      <c r="R1" s="1063"/>
      <c r="S1" s="1063"/>
      <c r="T1" s="1063"/>
      <c r="U1" s="1063"/>
      <c r="V1" s="1063"/>
      <c r="W1" s="1063"/>
    </row>
    <row r="2" spans="1:26" ht="15.75" x14ac:dyDescent="0.25">
      <c r="B2" s="1063" t="s">
        <v>41</v>
      </c>
      <c r="C2" s="1063"/>
      <c r="D2" s="1063"/>
      <c r="E2" s="1063"/>
      <c r="F2" s="1063"/>
      <c r="G2" s="1063"/>
      <c r="H2" s="1063"/>
      <c r="I2" s="1063"/>
      <c r="J2" s="1063"/>
      <c r="K2" s="1063"/>
      <c r="L2" s="1063"/>
      <c r="M2" s="1063"/>
      <c r="N2" s="1063"/>
      <c r="O2" s="1063"/>
      <c r="P2" s="1063"/>
      <c r="Q2" s="1063"/>
      <c r="R2" s="1063"/>
      <c r="S2" s="1063"/>
      <c r="T2" s="1063"/>
      <c r="U2" s="1063"/>
      <c r="V2" s="1063"/>
      <c r="W2" s="1063"/>
    </row>
    <row r="3" spans="1:26" ht="12.75" customHeight="1" x14ac:dyDescent="0.25">
      <c r="A3" s="1062"/>
      <c r="B3" s="1062"/>
      <c r="C3" s="1062"/>
      <c r="D3" s="1062"/>
      <c r="E3" s="1062"/>
      <c r="F3" s="1062"/>
      <c r="G3" s="1062"/>
      <c r="H3" s="1062"/>
      <c r="I3" s="1062"/>
      <c r="J3" s="1062"/>
      <c r="K3" s="1062"/>
      <c r="L3" s="1062"/>
      <c r="M3" s="1062"/>
      <c r="N3" s="1062"/>
      <c r="O3" s="1062"/>
      <c r="P3" s="1062"/>
      <c r="Q3" s="1062"/>
      <c r="R3" s="1062"/>
      <c r="S3" s="1062"/>
      <c r="T3" s="1062"/>
      <c r="U3" s="1062"/>
    </row>
    <row r="4" spans="1:26" ht="12.75" customHeight="1" x14ac:dyDescent="0.2">
      <c r="T4" s="815" t="s">
        <v>292</v>
      </c>
    </row>
    <row r="5" spans="1:26" s="3" customFormat="1" ht="17.25" x14ac:dyDescent="0.25">
      <c r="B5" s="247"/>
      <c r="C5" s="247"/>
      <c r="D5" s="539"/>
      <c r="E5" s="781" t="s">
        <v>79</v>
      </c>
      <c r="F5" s="539"/>
      <c r="G5" s="247"/>
      <c r="H5" s="781" t="s">
        <v>122</v>
      </c>
      <c r="I5" s="247"/>
      <c r="J5" s="539"/>
      <c r="K5" s="538" t="s">
        <v>121</v>
      </c>
      <c r="L5" s="539"/>
      <c r="M5" s="247"/>
      <c r="N5" s="451" t="s">
        <v>120</v>
      </c>
      <c r="O5" s="453"/>
      <c r="P5" s="453"/>
      <c r="Q5" s="451" t="s">
        <v>503</v>
      </c>
      <c r="R5" s="453"/>
      <c r="S5" s="816"/>
      <c r="T5" s="816" t="s">
        <v>78</v>
      </c>
      <c r="U5" s="816"/>
      <c r="V5" s="180"/>
      <c r="W5" s="816" t="s">
        <v>386</v>
      </c>
    </row>
    <row r="6" spans="1:26" s="3" customFormat="1" ht="15" x14ac:dyDescent="0.25">
      <c r="B6" s="247"/>
      <c r="C6" s="247"/>
      <c r="D6" s="540"/>
      <c r="E6" s="452">
        <v>2014</v>
      </c>
      <c r="F6" s="539"/>
      <c r="G6" s="248"/>
      <c r="H6" s="211">
        <v>2014</v>
      </c>
      <c r="I6" s="247"/>
      <c r="J6" s="540"/>
      <c r="K6" s="452">
        <v>2014</v>
      </c>
      <c r="L6" s="539"/>
      <c r="M6" s="248"/>
      <c r="N6" s="211">
        <v>2014</v>
      </c>
      <c r="O6" s="247"/>
      <c r="P6" s="248"/>
      <c r="Q6" s="211">
        <v>2013</v>
      </c>
      <c r="R6" s="247"/>
      <c r="S6" s="817"/>
      <c r="T6" s="817">
        <v>2014</v>
      </c>
      <c r="U6" s="816"/>
      <c r="V6" s="248"/>
      <c r="W6" s="211">
        <v>2013</v>
      </c>
    </row>
    <row r="7" spans="1:26" ht="9" customHeight="1" x14ac:dyDescent="0.2">
      <c r="B7" s="249"/>
      <c r="C7" s="249"/>
      <c r="D7" s="542"/>
      <c r="E7" s="542"/>
      <c r="F7" s="541"/>
      <c r="G7" s="250"/>
      <c r="H7" s="250"/>
      <c r="I7" s="249"/>
      <c r="J7" s="542"/>
      <c r="K7" s="542"/>
      <c r="L7" s="541"/>
      <c r="M7" s="250"/>
      <c r="N7" s="250"/>
      <c r="O7" s="249"/>
      <c r="P7" s="250"/>
      <c r="Q7" s="250"/>
      <c r="R7" s="249"/>
      <c r="S7" s="272"/>
      <c r="T7" s="272"/>
      <c r="U7" s="272"/>
      <c r="V7" s="250"/>
      <c r="W7" s="251"/>
    </row>
    <row r="8" spans="1:26" ht="14.25" x14ac:dyDescent="0.2">
      <c r="B8" s="249" t="s">
        <v>23</v>
      </c>
      <c r="C8" s="249"/>
      <c r="D8" s="542" t="s">
        <v>1</v>
      </c>
      <c r="E8" s="726">
        <v>120.4</v>
      </c>
      <c r="F8" s="541"/>
      <c r="G8" s="250" t="s">
        <v>1</v>
      </c>
      <c r="H8" s="726">
        <v>152.1</v>
      </c>
      <c r="I8" s="249"/>
      <c r="J8" s="542" t="s">
        <v>1</v>
      </c>
      <c r="K8" s="252">
        <v>318.39999999999998</v>
      </c>
      <c r="L8" s="541"/>
      <c r="M8" s="250" t="s">
        <v>1</v>
      </c>
      <c r="N8" s="252">
        <v>316.7</v>
      </c>
      <c r="O8" s="249"/>
      <c r="P8" s="250" t="s">
        <v>1</v>
      </c>
      <c r="Q8" s="252">
        <v>130.80000000000001</v>
      </c>
      <c r="R8" s="249"/>
      <c r="S8" s="272" t="s">
        <v>1</v>
      </c>
      <c r="T8" s="726">
        <v>907.6</v>
      </c>
      <c r="U8" s="272"/>
      <c r="V8" s="250" t="s">
        <v>1</v>
      </c>
      <c r="W8" s="253">
        <v>679.7</v>
      </c>
      <c r="Y8" s="354"/>
      <c r="Z8" s="354"/>
    </row>
    <row r="9" spans="1:26" ht="14.25" x14ac:dyDescent="0.2">
      <c r="B9" s="249" t="s">
        <v>33</v>
      </c>
      <c r="C9" s="249"/>
      <c r="D9" s="457"/>
      <c r="E9" s="331">
        <v>-10.1</v>
      </c>
      <c r="F9" s="541"/>
      <c r="G9" s="254"/>
      <c r="H9" s="331">
        <v>-14.5</v>
      </c>
      <c r="I9" s="249"/>
      <c r="J9" s="457"/>
      <c r="K9" s="467">
        <v>-27.9</v>
      </c>
      <c r="L9" s="541"/>
      <c r="M9" s="254"/>
      <c r="N9" s="255">
        <v>-112.3</v>
      </c>
      <c r="O9" s="249"/>
      <c r="P9" s="254"/>
      <c r="Q9" s="255">
        <v>-2.5</v>
      </c>
      <c r="R9" s="249"/>
      <c r="S9" s="818"/>
      <c r="T9" s="331">
        <v>-164.8</v>
      </c>
      <c r="U9" s="272"/>
      <c r="V9" s="254"/>
      <c r="W9" s="257">
        <v>-122.1</v>
      </c>
      <c r="Y9" s="354"/>
      <c r="Z9" s="354"/>
    </row>
    <row r="10" spans="1:26" ht="6.75" customHeight="1" x14ac:dyDescent="0.2">
      <c r="B10" s="249"/>
      <c r="C10" s="249"/>
      <c r="D10" s="458"/>
      <c r="E10" s="264"/>
      <c r="F10" s="541"/>
      <c r="G10" s="258"/>
      <c r="H10" s="264"/>
      <c r="I10" s="249"/>
      <c r="J10" s="458"/>
      <c r="K10" s="469"/>
      <c r="L10" s="541"/>
      <c r="M10" s="258"/>
      <c r="N10" s="259"/>
      <c r="O10" s="249"/>
      <c r="P10" s="258"/>
      <c r="Q10" s="259"/>
      <c r="R10" s="249"/>
      <c r="S10" s="819"/>
      <c r="T10" s="264"/>
      <c r="U10" s="272"/>
      <c r="V10" s="258"/>
      <c r="W10" s="260"/>
      <c r="Y10" s="354"/>
      <c r="Z10" s="354"/>
    </row>
    <row r="11" spans="1:26" ht="15" x14ac:dyDescent="0.25">
      <c r="B11" s="261" t="s">
        <v>25</v>
      </c>
      <c r="C11" s="249"/>
      <c r="D11" s="458"/>
      <c r="E11" s="575">
        <v>110.3</v>
      </c>
      <c r="F11" s="541"/>
      <c r="G11" s="258"/>
      <c r="H11" s="575">
        <v>137.6</v>
      </c>
      <c r="I11" s="261"/>
      <c r="J11" s="458"/>
      <c r="K11" s="369">
        <v>290.5</v>
      </c>
      <c r="L11" s="459"/>
      <c r="M11" s="258"/>
      <c r="N11" s="369">
        <v>204.4</v>
      </c>
      <c r="O11" s="261"/>
      <c r="P11" s="370"/>
      <c r="Q11" s="369">
        <v>128.30000000000001</v>
      </c>
      <c r="R11" s="261"/>
      <c r="S11" s="820"/>
      <c r="T11" s="575">
        <v>742.8</v>
      </c>
      <c r="U11" s="820"/>
      <c r="V11" s="370"/>
      <c r="W11" s="371">
        <v>557.6</v>
      </c>
      <c r="Y11" s="354"/>
      <c r="Z11" s="354"/>
    </row>
    <row r="12" spans="1:26" ht="6.75" customHeight="1" x14ac:dyDescent="0.25">
      <c r="B12" s="261"/>
      <c r="C12" s="261"/>
      <c r="D12" s="542"/>
      <c r="E12" s="264"/>
      <c r="F12" s="459"/>
      <c r="G12" s="250"/>
      <c r="H12" s="264"/>
      <c r="I12" s="261"/>
      <c r="J12" s="542"/>
      <c r="K12" s="469"/>
      <c r="L12" s="459"/>
      <c r="M12" s="250"/>
      <c r="N12" s="259"/>
      <c r="O12" s="261"/>
      <c r="P12" s="250"/>
      <c r="Q12" s="259"/>
      <c r="R12" s="261"/>
      <c r="S12" s="272"/>
      <c r="T12" s="264"/>
      <c r="U12" s="272"/>
      <c r="V12" s="250"/>
      <c r="W12" s="260"/>
      <c r="Y12" s="354"/>
      <c r="Z12" s="354"/>
    </row>
    <row r="13" spans="1:26" ht="14.25" x14ac:dyDescent="0.2">
      <c r="B13" s="249" t="s">
        <v>34</v>
      </c>
      <c r="C13" s="249"/>
      <c r="D13" s="542"/>
      <c r="E13" s="726">
        <v>96.5</v>
      </c>
      <c r="F13" s="541"/>
      <c r="G13" s="250"/>
      <c r="H13" s="726">
        <v>67.3</v>
      </c>
      <c r="I13" s="249"/>
      <c r="J13" s="542"/>
      <c r="K13" s="252">
        <v>-97.6</v>
      </c>
      <c r="L13" s="541"/>
      <c r="M13" s="250"/>
      <c r="N13" s="252">
        <v>-103.2</v>
      </c>
      <c r="O13" s="249"/>
      <c r="P13" s="250"/>
      <c r="Q13" s="252">
        <v>83</v>
      </c>
      <c r="R13" s="249"/>
      <c r="S13" s="272"/>
      <c r="T13" s="726">
        <v>-37</v>
      </c>
      <c r="U13" s="272"/>
      <c r="V13" s="250"/>
      <c r="W13" s="253">
        <v>24.3</v>
      </c>
      <c r="Y13" s="354"/>
      <c r="Z13" s="354"/>
    </row>
    <row r="14" spans="1:26" ht="14.25" x14ac:dyDescent="0.2">
      <c r="B14" s="438" t="s">
        <v>286</v>
      </c>
      <c r="C14" s="249"/>
      <c r="D14" s="457"/>
      <c r="E14" s="331">
        <v>-32.1</v>
      </c>
      <c r="F14" s="541"/>
      <c r="G14" s="254"/>
      <c r="H14" s="331">
        <v>-25.3</v>
      </c>
      <c r="I14" s="249"/>
      <c r="J14" s="457"/>
      <c r="K14" s="467">
        <v>-6.5</v>
      </c>
      <c r="L14" s="541"/>
      <c r="M14" s="254"/>
      <c r="N14" s="255">
        <v>73.7</v>
      </c>
      <c r="O14" s="249"/>
      <c r="P14" s="254"/>
      <c r="Q14" s="255">
        <v>-37.700000000000003</v>
      </c>
      <c r="R14" s="249"/>
      <c r="S14" s="818"/>
      <c r="T14" s="331">
        <v>9.8000000000000007</v>
      </c>
      <c r="U14" s="272"/>
      <c r="V14" s="254"/>
      <c r="W14" s="257">
        <v>-13.8</v>
      </c>
      <c r="Y14" s="354"/>
      <c r="Z14" s="354"/>
    </row>
    <row r="15" spans="1:26" ht="6.75" customHeight="1" x14ac:dyDescent="0.2">
      <c r="B15" s="249"/>
      <c r="C15" s="249"/>
      <c r="D15" s="458"/>
      <c r="E15" s="264"/>
      <c r="F15" s="541"/>
      <c r="G15" s="258"/>
      <c r="H15" s="264"/>
      <c r="I15" s="249"/>
      <c r="J15" s="458"/>
      <c r="K15" s="469"/>
      <c r="L15" s="541"/>
      <c r="M15" s="258"/>
      <c r="N15" s="259"/>
      <c r="O15" s="249"/>
      <c r="P15" s="258"/>
      <c r="Q15" s="259"/>
      <c r="R15" s="249"/>
      <c r="S15" s="819"/>
      <c r="T15" s="264"/>
      <c r="U15" s="272"/>
      <c r="V15" s="258"/>
      <c r="W15" s="260"/>
      <c r="Y15" s="354"/>
      <c r="Z15" s="354"/>
    </row>
    <row r="16" spans="1:26" ht="15" x14ac:dyDescent="0.25">
      <c r="B16" s="261" t="s">
        <v>26</v>
      </c>
      <c r="C16" s="249"/>
      <c r="D16" s="458"/>
      <c r="E16" s="575">
        <v>174.7</v>
      </c>
      <c r="F16" s="541"/>
      <c r="G16" s="258"/>
      <c r="H16" s="575">
        <v>179.6</v>
      </c>
      <c r="I16" s="261"/>
      <c r="J16" s="458"/>
      <c r="K16" s="369">
        <v>186.4</v>
      </c>
      <c r="L16" s="459"/>
      <c r="M16" s="258"/>
      <c r="N16" s="369">
        <v>174.9</v>
      </c>
      <c r="O16" s="261"/>
      <c r="P16" s="370"/>
      <c r="Q16" s="369">
        <v>173.6</v>
      </c>
      <c r="R16" s="261"/>
      <c r="S16" s="820"/>
      <c r="T16" s="575">
        <v>715.6</v>
      </c>
      <c r="U16" s="820"/>
      <c r="V16" s="370"/>
      <c r="W16" s="371">
        <v>568.1</v>
      </c>
      <c r="Y16" s="354"/>
      <c r="Z16" s="354"/>
    </row>
    <row r="17" spans="2:26" ht="6.75" customHeight="1" x14ac:dyDescent="0.25">
      <c r="B17" s="261"/>
      <c r="C17" s="261"/>
      <c r="D17" s="542"/>
      <c r="E17" s="264"/>
      <c r="F17" s="459"/>
      <c r="G17" s="250"/>
      <c r="H17" s="264"/>
      <c r="I17" s="261"/>
      <c r="J17" s="542"/>
      <c r="K17" s="469"/>
      <c r="L17" s="459"/>
      <c r="M17" s="250"/>
      <c r="N17" s="259"/>
      <c r="O17" s="261"/>
      <c r="P17" s="250"/>
      <c r="Q17" s="259"/>
      <c r="R17" s="261"/>
      <c r="S17" s="272"/>
      <c r="T17" s="264"/>
      <c r="U17" s="272"/>
      <c r="V17" s="250"/>
      <c r="W17" s="260"/>
      <c r="Y17" s="354"/>
      <c r="Z17" s="354"/>
    </row>
    <row r="18" spans="2:26" ht="14.25" x14ac:dyDescent="0.2">
      <c r="B18" s="249" t="s">
        <v>27</v>
      </c>
      <c r="C18" s="249"/>
      <c r="D18" s="542"/>
      <c r="E18" s="726">
        <v>7.2</v>
      </c>
      <c r="F18" s="541"/>
      <c r="G18" s="250"/>
      <c r="H18" s="726">
        <v>6.7</v>
      </c>
      <c r="I18" s="249"/>
      <c r="J18" s="542"/>
      <c r="K18" s="252">
        <v>7.6</v>
      </c>
      <c r="L18" s="541"/>
      <c r="M18" s="250"/>
      <c r="N18" s="252">
        <v>7.1</v>
      </c>
      <c r="O18" s="249"/>
      <c r="P18" s="250"/>
      <c r="Q18" s="252">
        <v>6.7</v>
      </c>
      <c r="R18" s="249"/>
      <c r="S18" s="272"/>
      <c r="T18" s="726">
        <v>28.6</v>
      </c>
      <c r="U18" s="272"/>
      <c r="V18" s="250"/>
      <c r="W18" s="253">
        <v>25.4</v>
      </c>
      <c r="Y18" s="354"/>
      <c r="Z18" s="354"/>
    </row>
    <row r="19" spans="2:26" ht="14.25" x14ac:dyDescent="0.2">
      <c r="B19" s="438" t="s">
        <v>423</v>
      </c>
      <c r="C19" s="249"/>
      <c r="D19" s="542"/>
      <c r="E19" s="726">
        <v>1.4</v>
      </c>
      <c r="F19" s="541"/>
      <c r="G19" s="250"/>
      <c r="H19" s="726">
        <v>0.9</v>
      </c>
      <c r="I19" s="249"/>
      <c r="J19" s="542"/>
      <c r="K19" s="252">
        <v>-1.2</v>
      </c>
      <c r="L19" s="541"/>
      <c r="M19" s="250"/>
      <c r="N19" s="252">
        <v>0.3</v>
      </c>
      <c r="O19" s="249"/>
      <c r="P19" s="250"/>
      <c r="Q19" s="252">
        <v>-0.8</v>
      </c>
      <c r="R19" s="249"/>
      <c r="S19" s="272"/>
      <c r="T19" s="726">
        <v>1.4</v>
      </c>
      <c r="U19" s="272"/>
      <c r="V19" s="250"/>
      <c r="W19" s="253">
        <v>1.4</v>
      </c>
      <c r="Y19" s="354"/>
      <c r="Z19" s="354"/>
    </row>
    <row r="20" spans="2:26" ht="14.25" x14ac:dyDescent="0.2">
      <c r="B20" s="455" t="s">
        <v>287</v>
      </c>
      <c r="C20" s="249"/>
      <c r="D20" s="542"/>
      <c r="E20" s="726">
        <v>-1.6</v>
      </c>
      <c r="F20" s="541"/>
      <c r="G20" s="250"/>
      <c r="H20" s="726">
        <v>-0.4</v>
      </c>
      <c r="I20" s="249"/>
      <c r="J20" s="542"/>
      <c r="K20" s="252">
        <v>-1</v>
      </c>
      <c r="L20" s="541"/>
      <c r="M20" s="250"/>
      <c r="N20" s="252">
        <v>-2.9</v>
      </c>
      <c r="O20" s="249"/>
      <c r="P20" s="250"/>
      <c r="Q20" s="252">
        <v>3.5</v>
      </c>
      <c r="R20" s="249"/>
      <c r="S20" s="272"/>
      <c r="T20" s="726">
        <v>-5.9</v>
      </c>
      <c r="U20" s="272"/>
      <c r="V20" s="250"/>
      <c r="W20" s="253">
        <v>12.6</v>
      </c>
      <c r="Y20" s="354"/>
      <c r="Z20" s="354"/>
    </row>
    <row r="21" spans="2:26" ht="14.25" x14ac:dyDescent="0.2">
      <c r="B21" s="541" t="s">
        <v>414</v>
      </c>
      <c r="C21" s="541"/>
      <c r="D21" s="542"/>
      <c r="E21" s="726">
        <v>1.6</v>
      </c>
      <c r="F21" s="541"/>
      <c r="G21" s="542"/>
      <c r="H21" s="252">
        <v>1.8</v>
      </c>
      <c r="I21" s="541"/>
      <c r="J21" s="542"/>
      <c r="K21" s="252">
        <v>0.9</v>
      </c>
      <c r="L21" s="541"/>
      <c r="M21" s="542"/>
      <c r="N21" s="252">
        <v>1.6</v>
      </c>
      <c r="O21" s="541"/>
      <c r="P21" s="542"/>
      <c r="Q21" s="252">
        <v>0.5</v>
      </c>
      <c r="R21" s="541"/>
      <c r="S21" s="272"/>
      <c r="T21" s="726">
        <v>5.9</v>
      </c>
      <c r="U21" s="272"/>
      <c r="V21" s="542"/>
      <c r="W21" s="252">
        <v>9.1999999999999993</v>
      </c>
      <c r="Y21" s="354"/>
      <c r="Z21" s="354"/>
    </row>
    <row r="22" spans="2:26" ht="14.25" x14ac:dyDescent="0.2">
      <c r="B22" s="541" t="s">
        <v>358</v>
      </c>
      <c r="C22" s="541"/>
      <c r="D22" s="542"/>
      <c r="E22" s="726">
        <v>8.1</v>
      </c>
      <c r="F22" s="541"/>
      <c r="G22" s="542"/>
      <c r="H22" s="252">
        <v>3.3</v>
      </c>
      <c r="I22" s="541"/>
      <c r="J22" s="542"/>
      <c r="K22" s="252">
        <v>3.9</v>
      </c>
      <c r="L22" s="541"/>
      <c r="M22" s="542"/>
      <c r="N22" s="252">
        <v>4</v>
      </c>
      <c r="O22" s="541"/>
      <c r="P22" s="542"/>
      <c r="Q22" s="252">
        <v>3.2</v>
      </c>
      <c r="R22" s="541"/>
      <c r="S22" s="272"/>
      <c r="T22" s="726">
        <v>19.3</v>
      </c>
      <c r="U22" s="272"/>
      <c r="V22" s="542"/>
      <c r="W22" s="252">
        <v>4.0999999999999996</v>
      </c>
      <c r="Y22" s="354"/>
      <c r="Z22" s="354"/>
    </row>
    <row r="23" spans="2:26" ht="14.25" x14ac:dyDescent="0.2">
      <c r="B23" s="438" t="s">
        <v>366</v>
      </c>
      <c r="C23" s="249"/>
      <c r="D23" s="457"/>
      <c r="E23" s="331">
        <v>3.3</v>
      </c>
      <c r="F23" s="541"/>
      <c r="G23" s="254"/>
      <c r="H23" s="331">
        <v>-0.1</v>
      </c>
      <c r="I23" s="249"/>
      <c r="J23" s="457"/>
      <c r="K23" s="467">
        <v>-0.8</v>
      </c>
      <c r="L23" s="541"/>
      <c r="M23" s="254"/>
      <c r="N23" s="255">
        <v>-2.5</v>
      </c>
      <c r="O23" s="249"/>
      <c r="P23" s="254"/>
      <c r="Q23" s="255">
        <v>0.6</v>
      </c>
      <c r="R23" s="249"/>
      <c r="S23" s="818"/>
      <c r="T23" s="331">
        <v>-0.1</v>
      </c>
      <c r="U23" s="272"/>
      <c r="V23" s="254"/>
      <c r="W23" s="253">
        <v>21.8</v>
      </c>
      <c r="Y23" s="354"/>
      <c r="Z23" s="354"/>
    </row>
    <row r="24" spans="2:26" ht="6.75" customHeight="1" x14ac:dyDescent="0.2">
      <c r="B24" s="249"/>
      <c r="C24" s="249"/>
      <c r="D24" s="542"/>
      <c r="E24" s="262"/>
      <c r="F24" s="541"/>
      <c r="G24" s="250"/>
      <c r="H24" s="262"/>
      <c r="I24" s="249"/>
      <c r="J24" s="542"/>
      <c r="K24" s="466"/>
      <c r="L24" s="541"/>
      <c r="M24" s="250"/>
      <c r="N24" s="421"/>
      <c r="O24" s="249"/>
      <c r="P24" s="250"/>
      <c r="Q24" s="421"/>
      <c r="R24" s="249"/>
      <c r="S24" s="272"/>
      <c r="T24" s="262"/>
      <c r="U24" s="272"/>
      <c r="V24" s="250"/>
      <c r="W24" s="263"/>
      <c r="Y24" s="354"/>
      <c r="Z24" s="354"/>
    </row>
    <row r="25" spans="2:26" ht="15" x14ac:dyDescent="0.25">
      <c r="B25" s="261" t="s">
        <v>35</v>
      </c>
      <c r="C25" s="249"/>
      <c r="D25" s="458"/>
      <c r="E25" s="575">
        <v>194.7</v>
      </c>
      <c r="F25" s="541"/>
      <c r="G25" s="258"/>
      <c r="H25" s="575">
        <v>191.8</v>
      </c>
      <c r="I25" s="261"/>
      <c r="J25" s="458"/>
      <c r="K25" s="369">
        <v>195.8</v>
      </c>
      <c r="L25" s="459"/>
      <c r="M25" s="258"/>
      <c r="N25" s="369">
        <v>182.5</v>
      </c>
      <c r="O25" s="261"/>
      <c r="P25" s="370"/>
      <c r="Q25" s="369">
        <v>187.3</v>
      </c>
      <c r="R25" s="261"/>
      <c r="S25" s="820"/>
      <c r="T25" s="575">
        <v>764.8</v>
      </c>
      <c r="U25" s="820"/>
      <c r="V25" s="370"/>
      <c r="W25" s="372">
        <v>642.6</v>
      </c>
      <c r="Y25" s="354"/>
      <c r="Z25" s="354"/>
    </row>
    <row r="26" spans="2:26" ht="6.75" customHeight="1" x14ac:dyDescent="0.2">
      <c r="B26" s="249"/>
      <c r="C26" s="249"/>
      <c r="D26" s="542"/>
      <c r="E26" s="262"/>
      <c r="F26" s="541"/>
      <c r="G26" s="250"/>
      <c r="H26" s="262"/>
      <c r="I26" s="249"/>
      <c r="J26" s="542"/>
      <c r="K26" s="466"/>
      <c r="L26" s="541"/>
      <c r="M26" s="250"/>
      <c r="N26" s="421"/>
      <c r="O26" s="249"/>
      <c r="P26" s="250"/>
      <c r="Q26" s="421"/>
      <c r="R26" s="249"/>
      <c r="S26" s="272"/>
      <c r="T26" s="262"/>
      <c r="U26" s="272"/>
      <c r="V26" s="250"/>
      <c r="W26" s="251"/>
      <c r="Y26" s="354"/>
      <c r="Z26" s="354"/>
    </row>
    <row r="27" spans="2:26" ht="12.75" customHeight="1" x14ac:dyDescent="0.2">
      <c r="B27" s="249" t="s">
        <v>146</v>
      </c>
      <c r="C27" s="249"/>
      <c r="D27" s="458"/>
      <c r="E27" s="726">
        <v>19.7</v>
      </c>
      <c r="F27" s="541"/>
      <c r="G27" s="258"/>
      <c r="H27" s="726">
        <v>92.4</v>
      </c>
      <c r="I27" s="249"/>
      <c r="J27" s="458"/>
      <c r="K27" s="252">
        <v>57.8</v>
      </c>
      <c r="L27" s="541"/>
      <c r="M27" s="258"/>
      <c r="N27" s="252">
        <v>68</v>
      </c>
      <c r="O27" s="249"/>
      <c r="P27" s="258"/>
      <c r="Q27" s="252">
        <v>68.2</v>
      </c>
      <c r="R27" s="249"/>
      <c r="S27" s="819"/>
      <c r="T27" s="726">
        <v>237.9</v>
      </c>
      <c r="U27" s="819"/>
      <c r="V27" s="258"/>
      <c r="W27" s="253">
        <v>250</v>
      </c>
      <c r="Y27" s="354"/>
      <c r="Z27" s="354"/>
    </row>
    <row r="28" spans="2:26" ht="12.75" customHeight="1" x14ac:dyDescent="0.2">
      <c r="B28" s="249" t="s">
        <v>147</v>
      </c>
      <c r="C28" s="249"/>
      <c r="D28" s="458"/>
      <c r="E28" s="726">
        <v>1.6</v>
      </c>
      <c r="F28" s="541"/>
      <c r="G28" s="258"/>
      <c r="H28" s="726">
        <v>-11.9</v>
      </c>
      <c r="I28" s="249"/>
      <c r="J28" s="458"/>
      <c r="K28" s="252">
        <v>7.2</v>
      </c>
      <c r="L28" s="541"/>
      <c r="M28" s="258"/>
      <c r="N28" s="252">
        <v>-8.3000000000000007</v>
      </c>
      <c r="O28" s="249"/>
      <c r="P28" s="258"/>
      <c r="Q28" s="252">
        <v>-17</v>
      </c>
      <c r="R28" s="249"/>
      <c r="S28" s="819"/>
      <c r="T28" s="726">
        <v>-11.4</v>
      </c>
      <c r="U28" s="819"/>
      <c r="V28" s="258"/>
      <c r="W28" s="260">
        <v>-61.9</v>
      </c>
      <c r="Y28" s="354"/>
      <c r="Z28" s="354"/>
    </row>
    <row r="29" spans="2:26" ht="14.25" x14ac:dyDescent="0.2">
      <c r="B29" s="249" t="s">
        <v>36</v>
      </c>
      <c r="C29" s="249"/>
      <c r="D29" s="542"/>
      <c r="E29" s="726">
        <v>39.700000000000003</v>
      </c>
      <c r="F29" s="541"/>
      <c r="G29" s="250"/>
      <c r="H29" s="726">
        <v>40.700000000000003</v>
      </c>
      <c r="I29" s="249"/>
      <c r="J29" s="542"/>
      <c r="K29" s="252">
        <v>43.4</v>
      </c>
      <c r="L29" s="541"/>
      <c r="M29" s="250"/>
      <c r="N29" s="252">
        <v>29.6</v>
      </c>
      <c r="O29" s="249"/>
      <c r="P29" s="250"/>
      <c r="Q29" s="252">
        <v>38.299999999999997</v>
      </c>
      <c r="R29" s="249"/>
      <c r="S29" s="272"/>
      <c r="T29" s="726">
        <v>153.4</v>
      </c>
      <c r="U29" s="272"/>
      <c r="V29" s="250"/>
      <c r="W29" s="260">
        <v>125.8</v>
      </c>
      <c r="X29" s="6"/>
      <c r="Y29" s="354"/>
      <c r="Z29" s="354"/>
    </row>
    <row r="30" spans="2:26" ht="14.25" x14ac:dyDescent="0.2">
      <c r="B30" s="249" t="s">
        <v>37</v>
      </c>
      <c r="C30" s="249"/>
      <c r="D30" s="542"/>
      <c r="E30" s="726">
        <v>8.9</v>
      </c>
      <c r="F30" s="541"/>
      <c r="G30" s="250"/>
      <c r="H30" s="726">
        <v>3.7</v>
      </c>
      <c r="I30" s="249"/>
      <c r="J30" s="542"/>
      <c r="K30" s="252">
        <v>8.3000000000000007</v>
      </c>
      <c r="L30" s="541"/>
      <c r="M30" s="250"/>
      <c r="N30" s="252">
        <v>2.4</v>
      </c>
      <c r="O30" s="249"/>
      <c r="P30" s="250"/>
      <c r="Q30" s="252">
        <v>4.9000000000000004</v>
      </c>
      <c r="R30" s="249"/>
      <c r="S30" s="272"/>
      <c r="T30" s="726">
        <v>23.3</v>
      </c>
      <c r="U30" s="272"/>
      <c r="V30" s="250"/>
      <c r="W30" s="253">
        <v>16.7</v>
      </c>
      <c r="X30" s="6"/>
      <c r="Y30" s="354"/>
      <c r="Z30" s="354"/>
    </row>
    <row r="31" spans="2:26" ht="14.25" x14ac:dyDescent="0.2">
      <c r="B31" s="249" t="s">
        <v>38</v>
      </c>
      <c r="C31" s="249"/>
      <c r="D31" s="457"/>
      <c r="E31" s="331">
        <v>27</v>
      </c>
      <c r="F31" s="541"/>
      <c r="G31" s="254"/>
      <c r="H31" s="331">
        <v>26.7</v>
      </c>
      <c r="I31" s="249"/>
      <c r="J31" s="457"/>
      <c r="K31" s="467">
        <v>30.6</v>
      </c>
      <c r="L31" s="541"/>
      <c r="M31" s="254"/>
      <c r="N31" s="255">
        <v>27</v>
      </c>
      <c r="O31" s="249"/>
      <c r="P31" s="254"/>
      <c r="Q31" s="255">
        <v>34.4</v>
      </c>
      <c r="R31" s="249"/>
      <c r="S31" s="818"/>
      <c r="T31" s="331">
        <v>111.3</v>
      </c>
      <c r="U31" s="272"/>
      <c r="V31" s="254"/>
      <c r="W31" s="257">
        <v>85</v>
      </c>
      <c r="Y31" s="354"/>
      <c r="Z31" s="354"/>
    </row>
    <row r="32" spans="2:26" ht="6.75" customHeight="1" x14ac:dyDescent="0.2">
      <c r="B32" s="249"/>
      <c r="C32" s="249"/>
      <c r="D32" s="458"/>
      <c r="E32" s="264"/>
      <c r="F32" s="541"/>
      <c r="G32" s="258"/>
      <c r="H32" s="264"/>
      <c r="I32" s="249"/>
      <c r="J32" s="458"/>
      <c r="K32" s="469"/>
      <c r="L32" s="541"/>
      <c r="M32" s="258"/>
      <c r="N32" s="259"/>
      <c r="O32" s="249"/>
      <c r="P32" s="258"/>
      <c r="Q32" s="259"/>
      <c r="R32" s="249"/>
      <c r="S32" s="819"/>
      <c r="T32" s="264"/>
      <c r="U32" s="819"/>
      <c r="V32" s="258"/>
      <c r="W32" s="251"/>
      <c r="Y32" s="354"/>
      <c r="Z32" s="354"/>
    </row>
    <row r="33" spans="2:26" ht="15" x14ac:dyDescent="0.25">
      <c r="B33" s="261" t="s">
        <v>39</v>
      </c>
      <c r="C33" s="249"/>
      <c r="D33" s="458"/>
      <c r="E33" s="575">
        <v>96.9</v>
      </c>
      <c r="F33" s="541"/>
      <c r="G33" s="258"/>
      <c r="H33" s="575">
        <v>151.6</v>
      </c>
      <c r="I33" s="261"/>
      <c r="J33" s="458"/>
      <c r="K33" s="369">
        <v>147.30000000000001</v>
      </c>
      <c r="L33" s="459"/>
      <c r="M33" s="258"/>
      <c r="N33" s="369">
        <v>118.7</v>
      </c>
      <c r="O33" s="261"/>
      <c r="P33" s="370"/>
      <c r="Q33" s="369">
        <v>128.80000000000001</v>
      </c>
      <c r="R33" s="261"/>
      <c r="S33" s="820"/>
      <c r="T33" s="575">
        <v>514.5</v>
      </c>
      <c r="U33" s="820"/>
      <c r="V33" s="370"/>
      <c r="W33" s="371">
        <v>415.6</v>
      </c>
      <c r="Y33" s="354"/>
      <c r="Z33" s="354"/>
    </row>
    <row r="34" spans="2:26" ht="6.75" customHeight="1" x14ac:dyDescent="0.25">
      <c r="B34" s="249"/>
      <c r="C34" s="261"/>
      <c r="D34" s="458"/>
      <c r="E34" s="264"/>
      <c r="F34" s="459"/>
      <c r="G34" s="258"/>
      <c r="H34" s="264"/>
      <c r="I34" s="261"/>
      <c r="J34" s="458"/>
      <c r="K34" s="469"/>
      <c r="L34" s="459"/>
      <c r="M34" s="258"/>
      <c r="N34" s="259"/>
      <c r="O34" s="261"/>
      <c r="P34" s="258"/>
      <c r="Q34" s="259"/>
      <c r="R34" s="261"/>
      <c r="S34" s="819"/>
      <c r="T34" s="264"/>
      <c r="U34" s="272"/>
      <c r="V34" s="258"/>
      <c r="W34" s="251"/>
      <c r="Y34" s="354"/>
      <c r="Z34" s="354"/>
    </row>
    <row r="35" spans="2:26" ht="15" x14ac:dyDescent="0.25">
      <c r="B35" s="459" t="s">
        <v>316</v>
      </c>
      <c r="C35" s="249"/>
      <c r="D35" s="458"/>
      <c r="E35" s="575">
        <v>97.8</v>
      </c>
      <c r="F35" s="541"/>
      <c r="G35" s="258"/>
      <c r="H35" s="575">
        <v>40.200000000000003</v>
      </c>
      <c r="I35" s="261"/>
      <c r="J35" s="458"/>
      <c r="K35" s="369">
        <v>48.5</v>
      </c>
      <c r="L35" s="459"/>
      <c r="M35" s="258"/>
      <c r="N35" s="369">
        <v>63.8</v>
      </c>
      <c r="O35" s="261"/>
      <c r="P35" s="370"/>
      <c r="Q35" s="369">
        <v>58.5</v>
      </c>
      <c r="R35" s="261"/>
      <c r="S35" s="820"/>
      <c r="T35" s="575">
        <v>250.3</v>
      </c>
      <c r="U35" s="821"/>
      <c r="V35" s="370"/>
      <c r="W35" s="371">
        <v>227</v>
      </c>
      <c r="Y35" s="354"/>
      <c r="Z35" s="354"/>
    </row>
    <row r="36" spans="2:26" ht="6.75" customHeight="1" x14ac:dyDescent="0.2">
      <c r="B36" s="249"/>
      <c r="C36" s="249"/>
      <c r="D36" s="542"/>
      <c r="E36" s="262"/>
      <c r="F36" s="541"/>
      <c r="G36" s="250"/>
      <c r="H36" s="262"/>
      <c r="I36" s="249"/>
      <c r="J36" s="542"/>
      <c r="K36" s="466"/>
      <c r="L36" s="541"/>
      <c r="M36" s="250"/>
      <c r="N36" s="421"/>
      <c r="O36" s="249"/>
      <c r="P36" s="250"/>
      <c r="Q36" s="421"/>
      <c r="R36" s="249"/>
      <c r="S36" s="272"/>
      <c r="T36" s="262"/>
      <c r="U36" s="272"/>
      <c r="V36" s="250"/>
      <c r="W36" s="251"/>
      <c r="Y36" s="354"/>
      <c r="Z36" s="354"/>
    </row>
    <row r="37" spans="2:26" ht="14.25" x14ac:dyDescent="0.2">
      <c r="B37" s="803" t="s">
        <v>534</v>
      </c>
      <c r="C37" s="249"/>
      <c r="D37" s="457"/>
      <c r="E37" s="331">
        <v>-6.3</v>
      </c>
      <c r="F37" s="541"/>
      <c r="G37" s="254"/>
      <c r="H37" s="331">
        <v>-4.0999999999999996</v>
      </c>
      <c r="I37" s="249"/>
      <c r="J37" s="457"/>
      <c r="K37" s="467">
        <v>-7</v>
      </c>
      <c r="L37" s="541"/>
      <c r="M37" s="254"/>
      <c r="N37" s="255">
        <v>-6.4</v>
      </c>
      <c r="O37" s="249"/>
      <c r="P37" s="254"/>
      <c r="Q37" s="255">
        <v>-3.3</v>
      </c>
      <c r="R37" s="249"/>
      <c r="S37" s="818"/>
      <c r="T37" s="331">
        <v>-23.8</v>
      </c>
      <c r="U37" s="272"/>
      <c r="V37" s="254"/>
      <c r="W37" s="257">
        <v>-8.9</v>
      </c>
      <c r="Y37" s="354"/>
      <c r="Z37" s="354"/>
    </row>
    <row r="38" spans="2:26" ht="6.75" customHeight="1" x14ac:dyDescent="0.2">
      <c r="B38" s="249"/>
      <c r="C38" s="249"/>
      <c r="D38" s="458"/>
      <c r="E38" s="264"/>
      <c r="F38" s="541"/>
      <c r="G38" s="258"/>
      <c r="H38" s="264"/>
      <c r="I38" s="249"/>
      <c r="J38" s="458"/>
      <c r="K38" s="469"/>
      <c r="L38" s="541"/>
      <c r="M38" s="258"/>
      <c r="N38" s="259"/>
      <c r="O38" s="249"/>
      <c r="P38" s="258"/>
      <c r="Q38" s="259"/>
      <c r="R38" s="249"/>
      <c r="S38" s="819"/>
      <c r="T38" s="264"/>
      <c r="U38" s="819"/>
      <c r="V38" s="258"/>
      <c r="W38" s="251"/>
      <c r="Y38" s="354"/>
      <c r="Z38" s="354"/>
    </row>
    <row r="39" spans="2:26" ht="15" x14ac:dyDescent="0.25">
      <c r="B39" s="459" t="s">
        <v>317</v>
      </c>
      <c r="C39" s="249"/>
      <c r="D39" s="458"/>
      <c r="E39" s="575">
        <v>91.5</v>
      </c>
      <c r="F39" s="541"/>
      <c r="G39" s="258"/>
      <c r="H39" s="575">
        <v>36.1</v>
      </c>
      <c r="I39" s="261"/>
      <c r="J39" s="458"/>
      <c r="K39" s="369">
        <v>41.5</v>
      </c>
      <c r="L39" s="459"/>
      <c r="M39" s="258"/>
      <c r="N39" s="369">
        <v>57.4</v>
      </c>
      <c r="O39" s="261"/>
      <c r="P39" s="370"/>
      <c r="Q39" s="369">
        <v>55.2</v>
      </c>
      <c r="R39" s="261"/>
      <c r="S39" s="820"/>
      <c r="T39" s="575">
        <v>226.5</v>
      </c>
      <c r="U39" s="821"/>
      <c r="V39" s="370"/>
      <c r="W39" s="369">
        <v>218.1</v>
      </c>
      <c r="Y39" s="354"/>
      <c r="Z39" s="354"/>
    </row>
    <row r="40" spans="2:26" ht="6.75" customHeight="1" x14ac:dyDescent="0.2">
      <c r="B40" s="249"/>
      <c r="C40" s="249"/>
      <c r="D40" s="458"/>
      <c r="E40" s="264"/>
      <c r="F40" s="541"/>
      <c r="G40" s="258"/>
      <c r="H40" s="264"/>
      <c r="I40" s="249"/>
      <c r="J40" s="458"/>
      <c r="K40" s="469"/>
      <c r="L40" s="541"/>
      <c r="M40" s="258"/>
      <c r="N40" s="259"/>
      <c r="O40" s="249"/>
      <c r="P40" s="258"/>
      <c r="Q40" s="259"/>
      <c r="R40" s="249"/>
      <c r="S40" s="819"/>
      <c r="T40" s="264"/>
      <c r="U40" s="272"/>
      <c r="V40" s="258"/>
      <c r="W40" s="251"/>
      <c r="Y40" s="354"/>
      <c r="Z40" s="354"/>
    </row>
    <row r="41" spans="2:26" ht="14.25" x14ac:dyDescent="0.2">
      <c r="B41" s="249" t="s">
        <v>535</v>
      </c>
      <c r="C41" s="249"/>
      <c r="D41" s="457"/>
      <c r="E41" s="331">
        <v>-4.5</v>
      </c>
      <c r="F41" s="541"/>
      <c r="G41" s="254"/>
      <c r="H41" s="331">
        <v>1.8</v>
      </c>
      <c r="I41" s="249"/>
      <c r="J41" s="457"/>
      <c r="K41" s="467">
        <v>3.2</v>
      </c>
      <c r="L41" s="541"/>
      <c r="M41" s="254"/>
      <c r="N41" s="255">
        <v>2.6</v>
      </c>
      <c r="O41" s="249"/>
      <c r="P41" s="254"/>
      <c r="Q41" s="255">
        <v>7.3</v>
      </c>
      <c r="R41" s="249"/>
      <c r="S41" s="818"/>
      <c r="T41" s="331">
        <v>3.1</v>
      </c>
      <c r="U41" s="272"/>
      <c r="V41" s="254"/>
      <c r="W41" s="257">
        <v>3.8</v>
      </c>
      <c r="Y41" s="354"/>
      <c r="Z41" s="354"/>
    </row>
    <row r="42" spans="2:26" ht="6.75" customHeight="1" x14ac:dyDescent="0.2">
      <c r="B42" s="249"/>
      <c r="C42" s="249"/>
      <c r="D42" s="458"/>
      <c r="E42" s="264"/>
      <c r="F42" s="541"/>
      <c r="G42" s="258"/>
      <c r="H42" s="264"/>
      <c r="I42" s="249"/>
      <c r="J42" s="458"/>
      <c r="K42" s="469"/>
      <c r="L42" s="541"/>
      <c r="M42" s="258"/>
      <c r="N42" s="259"/>
      <c r="O42" s="249"/>
      <c r="P42" s="258"/>
      <c r="Q42" s="259"/>
      <c r="R42" s="249"/>
      <c r="S42" s="819"/>
      <c r="T42" s="264"/>
      <c r="U42" s="819"/>
      <c r="V42" s="258"/>
      <c r="W42" s="251"/>
      <c r="Y42" s="354"/>
      <c r="Z42" s="354"/>
    </row>
    <row r="43" spans="2:26" ht="17.25" customHeight="1" thickBot="1" x14ac:dyDescent="0.3">
      <c r="B43" s="459" t="s">
        <v>318</v>
      </c>
      <c r="C43" s="249"/>
      <c r="D43" s="374" t="s">
        <v>1</v>
      </c>
      <c r="E43" s="727">
        <v>87</v>
      </c>
      <c r="F43" s="541"/>
      <c r="G43" s="374" t="s">
        <v>1</v>
      </c>
      <c r="H43" s="727">
        <v>37.9</v>
      </c>
      <c r="I43" s="261"/>
      <c r="J43" s="374" t="s">
        <v>1</v>
      </c>
      <c r="K43" s="373">
        <v>44.7</v>
      </c>
      <c r="L43" s="459"/>
      <c r="M43" s="374" t="s">
        <v>1</v>
      </c>
      <c r="N43" s="373">
        <v>60</v>
      </c>
      <c r="O43" s="261"/>
      <c r="P43" s="374" t="s">
        <v>1</v>
      </c>
      <c r="Q43" s="373">
        <v>62.5</v>
      </c>
      <c r="R43" s="261"/>
      <c r="S43" s="822" t="s">
        <v>1</v>
      </c>
      <c r="T43" s="727">
        <v>229.6</v>
      </c>
      <c r="U43" s="821"/>
      <c r="V43" s="374" t="s">
        <v>1</v>
      </c>
      <c r="W43" s="373">
        <v>221.9</v>
      </c>
      <c r="Y43" s="354"/>
      <c r="Z43" s="354"/>
    </row>
    <row r="44" spans="2:26" ht="6.75" customHeight="1" x14ac:dyDescent="0.25">
      <c r="B44" s="459"/>
      <c r="C44" s="803"/>
      <c r="D44" s="370"/>
      <c r="E44" s="575"/>
      <c r="F44" s="803"/>
      <c r="G44" s="370"/>
      <c r="H44" s="575"/>
      <c r="I44" s="459"/>
      <c r="J44" s="370"/>
      <c r="K44" s="369"/>
      <c r="L44" s="459"/>
      <c r="M44" s="370"/>
      <c r="N44" s="369"/>
      <c r="O44" s="459"/>
      <c r="P44" s="370"/>
      <c r="Q44" s="369"/>
      <c r="R44" s="459"/>
      <c r="S44" s="820"/>
      <c r="T44" s="575"/>
      <c r="U44" s="821"/>
      <c r="V44" s="370"/>
      <c r="W44" s="369"/>
      <c r="Y44" s="354"/>
      <c r="Z44" s="354"/>
    </row>
    <row r="45" spans="2:26" ht="14.25" x14ac:dyDescent="0.2">
      <c r="B45" s="803" t="s">
        <v>520</v>
      </c>
      <c r="C45" s="803"/>
      <c r="D45" s="457"/>
      <c r="E45" s="331">
        <v>-0.2</v>
      </c>
      <c r="F45" s="803"/>
      <c r="G45" s="457"/>
      <c r="H45" s="331">
        <v>-0.3</v>
      </c>
      <c r="I45" s="803"/>
      <c r="J45" s="457"/>
      <c r="K45" s="331">
        <v>0.1</v>
      </c>
      <c r="L45" s="803"/>
      <c r="M45" s="457"/>
      <c r="N45" s="331">
        <v>0.1</v>
      </c>
      <c r="O45" s="803"/>
      <c r="P45" s="457"/>
      <c r="Q45" s="331">
        <v>0.5</v>
      </c>
      <c r="R45" s="803"/>
      <c r="S45" s="818"/>
      <c r="T45" s="331">
        <v>-0.3</v>
      </c>
      <c r="U45" s="272"/>
      <c r="V45" s="457"/>
      <c r="W45" s="467">
        <v>0.6</v>
      </c>
      <c r="Y45" s="354"/>
      <c r="Z45" s="354"/>
    </row>
    <row r="46" spans="2:26" ht="6.75" customHeight="1" x14ac:dyDescent="0.2">
      <c r="B46" s="249"/>
      <c r="C46" s="249"/>
      <c r="D46" s="458"/>
      <c r="E46" s="264"/>
      <c r="F46" s="541"/>
      <c r="G46" s="258"/>
      <c r="H46" s="264"/>
      <c r="I46" s="249"/>
      <c r="J46" s="458"/>
      <c r="K46" s="469"/>
      <c r="L46" s="541"/>
      <c r="M46" s="258"/>
      <c r="N46" s="259"/>
      <c r="O46" s="249"/>
      <c r="P46" s="258"/>
      <c r="Q46" s="259"/>
      <c r="R46" s="249"/>
      <c r="S46" s="819"/>
      <c r="T46" s="264"/>
      <c r="U46" s="272"/>
      <c r="V46" s="258"/>
      <c r="W46" s="251"/>
      <c r="Y46" s="354"/>
      <c r="Z46" s="354"/>
    </row>
    <row r="47" spans="2:26" ht="15.75" thickBot="1" x14ac:dyDescent="0.3">
      <c r="B47" s="459" t="s">
        <v>369</v>
      </c>
      <c r="D47" s="374" t="s">
        <v>1</v>
      </c>
      <c r="E47" s="727">
        <v>86.8</v>
      </c>
      <c r="F47" s="803"/>
      <c r="G47" s="374" t="s">
        <v>1</v>
      </c>
      <c r="H47" s="727">
        <v>37.6</v>
      </c>
      <c r="I47" s="459"/>
      <c r="J47" s="374" t="s">
        <v>1</v>
      </c>
      <c r="K47" s="373">
        <v>44.8</v>
      </c>
      <c r="L47" s="459"/>
      <c r="M47" s="374" t="s">
        <v>1</v>
      </c>
      <c r="N47" s="373">
        <v>60.1</v>
      </c>
      <c r="O47" s="459"/>
      <c r="P47" s="374" t="s">
        <v>1</v>
      </c>
      <c r="Q47" s="373">
        <v>63</v>
      </c>
      <c r="R47" s="459"/>
      <c r="S47" s="374" t="s">
        <v>1</v>
      </c>
      <c r="T47" s="727">
        <v>229.3</v>
      </c>
      <c r="U47" s="821"/>
      <c r="V47" s="374" t="s">
        <v>1</v>
      </c>
      <c r="W47" s="373">
        <v>222.5</v>
      </c>
      <c r="Y47" s="354"/>
    </row>
    <row r="48" spans="2:26" ht="6.75" customHeight="1" x14ac:dyDescent="0.2">
      <c r="B48" s="803"/>
      <c r="C48" s="803"/>
      <c r="D48" s="458"/>
      <c r="E48" s="264"/>
      <c r="F48" s="803"/>
      <c r="G48" s="458"/>
      <c r="H48" s="264"/>
      <c r="I48" s="803"/>
      <c r="J48" s="458"/>
      <c r="K48" s="469"/>
      <c r="L48" s="803"/>
      <c r="M48" s="458"/>
      <c r="N48" s="469"/>
      <c r="O48" s="803"/>
      <c r="P48" s="458"/>
      <c r="Q48" s="469"/>
      <c r="R48" s="803"/>
      <c r="S48" s="819"/>
      <c r="T48" s="264"/>
      <c r="U48" s="272"/>
      <c r="V48" s="458"/>
      <c r="W48" s="251"/>
      <c r="Y48" s="354"/>
      <c r="Z48" s="354"/>
    </row>
    <row r="49" spans="2:26" ht="14.25" x14ac:dyDescent="0.2">
      <c r="B49" s="541" t="s">
        <v>310</v>
      </c>
      <c r="C49" s="249"/>
      <c r="D49" s="457"/>
      <c r="E49" s="331">
        <v>-3.3</v>
      </c>
      <c r="F49" s="541"/>
      <c r="G49" s="254"/>
      <c r="H49" s="331">
        <v>-9</v>
      </c>
      <c r="I49" s="249"/>
      <c r="J49" s="457"/>
      <c r="K49" s="331">
        <v>6.8</v>
      </c>
      <c r="L49" s="541"/>
      <c r="M49" s="254"/>
      <c r="N49" s="331">
        <v>3.4</v>
      </c>
      <c r="O49" s="249"/>
      <c r="P49" s="254"/>
      <c r="Q49" s="331">
        <v>-2.8</v>
      </c>
      <c r="R49" s="249"/>
      <c r="S49" s="818"/>
      <c r="T49" s="331">
        <v>-2.1</v>
      </c>
      <c r="U49" s="272"/>
      <c r="V49" s="254"/>
      <c r="W49" s="255">
        <v>-32.5</v>
      </c>
      <c r="Y49" s="354"/>
      <c r="Z49" s="354"/>
    </row>
    <row r="50" spans="2:26" ht="6.75" customHeight="1" x14ac:dyDescent="0.2">
      <c r="B50" s="803"/>
      <c r="C50" s="803"/>
      <c r="D50" s="458"/>
      <c r="E50" s="264"/>
      <c r="F50" s="803"/>
      <c r="G50" s="458"/>
      <c r="H50" s="264"/>
      <c r="I50" s="803"/>
      <c r="J50" s="458"/>
      <c r="K50" s="469"/>
      <c r="L50" s="803"/>
      <c r="M50" s="458"/>
      <c r="N50" s="469"/>
      <c r="O50" s="803"/>
      <c r="P50" s="458"/>
      <c r="Q50" s="469"/>
      <c r="R50" s="803"/>
      <c r="S50" s="819"/>
      <c r="T50" s="264"/>
      <c r="U50" s="819"/>
      <c r="V50" s="458"/>
      <c r="W50" s="251"/>
      <c r="Y50" s="354"/>
      <c r="Z50" s="354"/>
    </row>
    <row r="51" spans="2:26" ht="17.25" customHeight="1" thickBot="1" x14ac:dyDescent="0.3">
      <c r="B51" s="459" t="s">
        <v>378</v>
      </c>
      <c r="C51" s="803"/>
      <c r="D51" s="374" t="s">
        <v>1</v>
      </c>
      <c r="E51" s="727">
        <v>83.5</v>
      </c>
      <c r="F51" s="803"/>
      <c r="G51" s="374" t="s">
        <v>1</v>
      </c>
      <c r="H51" s="727">
        <v>28.6</v>
      </c>
      <c r="I51" s="459"/>
      <c r="J51" s="374" t="s">
        <v>1</v>
      </c>
      <c r="K51" s="727">
        <v>51.6</v>
      </c>
      <c r="L51" s="459"/>
      <c r="M51" s="374" t="s">
        <v>1</v>
      </c>
      <c r="N51" s="727">
        <v>63.5</v>
      </c>
      <c r="O51" s="459"/>
      <c r="P51" s="374" t="s">
        <v>1</v>
      </c>
      <c r="Q51" s="727">
        <v>60.2</v>
      </c>
      <c r="R51" s="459"/>
      <c r="S51" s="822" t="s">
        <v>1</v>
      </c>
      <c r="T51" s="727">
        <v>227.2</v>
      </c>
      <c r="U51" s="821"/>
      <c r="V51" s="374" t="s">
        <v>1</v>
      </c>
      <c r="W51" s="727">
        <v>190</v>
      </c>
      <c r="Y51" s="354"/>
      <c r="Z51" s="354"/>
    </row>
    <row r="52" spans="2:26" ht="15" x14ac:dyDescent="0.25">
      <c r="B52" s="261"/>
      <c r="C52" s="249"/>
      <c r="D52" s="458"/>
      <c r="E52" s="264"/>
      <c r="F52" s="541"/>
      <c r="G52" s="258"/>
      <c r="H52" s="264"/>
      <c r="I52" s="249"/>
      <c r="J52" s="458"/>
      <c r="K52" s="469"/>
      <c r="L52" s="541"/>
      <c r="M52" s="258"/>
      <c r="N52" s="259"/>
      <c r="O52" s="249"/>
      <c r="P52" s="258"/>
      <c r="Q52" s="259"/>
      <c r="R52" s="249"/>
      <c r="S52" s="819"/>
      <c r="T52" s="264"/>
      <c r="U52" s="272"/>
      <c r="V52" s="258"/>
      <c r="W52" s="260"/>
      <c r="Z52" s="354"/>
    </row>
    <row r="53" spans="2:26" ht="14.25" x14ac:dyDescent="0.2">
      <c r="B53" s="249" t="s">
        <v>129</v>
      </c>
      <c r="C53" s="249"/>
      <c r="D53" s="542"/>
      <c r="E53" s="670">
        <v>0.122</v>
      </c>
      <c r="F53" s="541"/>
      <c r="G53" s="250"/>
      <c r="H53" s="670">
        <v>0.44800000000000001</v>
      </c>
      <c r="I53" s="249"/>
      <c r="J53" s="542"/>
      <c r="K53" s="577">
        <v>0.34899999999999998</v>
      </c>
      <c r="L53" s="541"/>
      <c r="M53" s="250"/>
      <c r="N53" s="422">
        <v>0.34100000000000003</v>
      </c>
      <c r="O53" s="249"/>
      <c r="P53" s="250"/>
      <c r="Q53" s="422">
        <v>0.29499999999999998</v>
      </c>
      <c r="R53" s="249"/>
      <c r="S53" s="823"/>
      <c r="T53" s="670">
        <v>0.317</v>
      </c>
      <c r="U53" s="823"/>
      <c r="V53" s="266"/>
      <c r="W53" s="334">
        <v>0.33100000000000002</v>
      </c>
      <c r="Z53" s="354"/>
    </row>
    <row r="54" spans="2:26" ht="14.25" x14ac:dyDescent="0.2">
      <c r="B54" s="249" t="s">
        <v>134</v>
      </c>
      <c r="C54" s="249"/>
      <c r="D54" s="542"/>
      <c r="E54" s="670">
        <v>0.22700000000000001</v>
      </c>
      <c r="F54" s="541"/>
      <c r="G54" s="250"/>
      <c r="H54" s="670">
        <v>0.22700000000000001</v>
      </c>
      <c r="I54" s="249"/>
      <c r="J54" s="542"/>
      <c r="K54" s="577">
        <v>0.23300000000000001</v>
      </c>
      <c r="L54" s="541"/>
      <c r="M54" s="250"/>
      <c r="N54" s="422">
        <v>0.16900000000000001</v>
      </c>
      <c r="O54" s="249"/>
      <c r="P54" s="250"/>
      <c r="Q54" s="422">
        <v>0.221</v>
      </c>
      <c r="R54" s="249"/>
      <c r="S54" s="823"/>
      <c r="T54" s="670">
        <v>0.214</v>
      </c>
      <c r="U54" s="823"/>
      <c r="V54" s="266"/>
      <c r="W54" s="334">
        <v>0.221</v>
      </c>
      <c r="Z54" s="354"/>
    </row>
    <row r="55" spans="2:26" ht="14.25" x14ac:dyDescent="0.2">
      <c r="B55" s="249" t="s">
        <v>31</v>
      </c>
      <c r="C55" s="249"/>
      <c r="D55" s="457"/>
      <c r="E55" s="670">
        <v>0.155</v>
      </c>
      <c r="F55" s="541"/>
      <c r="G55" s="254"/>
      <c r="H55" s="670">
        <v>0.14899999999999999</v>
      </c>
      <c r="I55" s="249"/>
      <c r="J55" s="457"/>
      <c r="K55" s="577">
        <v>0.16400000000000001</v>
      </c>
      <c r="L55" s="541"/>
      <c r="M55" s="254"/>
      <c r="N55" s="422">
        <v>0.154</v>
      </c>
      <c r="O55" s="249"/>
      <c r="P55" s="254"/>
      <c r="Q55" s="422">
        <v>0.19800000000000001</v>
      </c>
      <c r="R55" s="249"/>
      <c r="S55" s="267"/>
      <c r="T55" s="670">
        <v>0.156</v>
      </c>
      <c r="U55" s="823"/>
      <c r="V55" s="267"/>
      <c r="W55" s="334">
        <v>0.15</v>
      </c>
      <c r="Z55" s="354"/>
    </row>
    <row r="56" spans="2:26" ht="17.25" customHeight="1" thickBot="1" x14ac:dyDescent="0.25">
      <c r="B56" s="249" t="s">
        <v>32</v>
      </c>
      <c r="C56" s="268"/>
      <c r="D56" s="265"/>
      <c r="E56" s="728">
        <v>0.504</v>
      </c>
      <c r="F56" s="439"/>
      <c r="G56" s="265"/>
      <c r="H56" s="728">
        <v>0.82399999999999995</v>
      </c>
      <c r="I56" s="268"/>
      <c r="J56" s="265"/>
      <c r="K56" s="335">
        <v>0.746</v>
      </c>
      <c r="L56" s="439"/>
      <c r="M56" s="265"/>
      <c r="N56" s="335">
        <v>0.66400000000000003</v>
      </c>
      <c r="O56" s="268"/>
      <c r="P56" s="265"/>
      <c r="Q56" s="335">
        <v>0.71399999999999997</v>
      </c>
      <c r="R56" s="268"/>
      <c r="S56" s="824"/>
      <c r="T56" s="728">
        <v>0.68700000000000006</v>
      </c>
      <c r="U56" s="823"/>
      <c r="V56" s="269"/>
      <c r="W56" s="335">
        <v>0.70199999999999996</v>
      </c>
      <c r="Z56" s="354"/>
    </row>
    <row r="57" spans="2:26" ht="17.25" customHeight="1" x14ac:dyDescent="0.2">
      <c r="B57" s="249"/>
      <c r="C57" s="268"/>
      <c r="D57" s="346"/>
      <c r="E57" s="494"/>
      <c r="F57" s="439"/>
      <c r="G57" s="346"/>
      <c r="H57" s="494"/>
      <c r="I57" s="268"/>
      <c r="J57" s="346"/>
      <c r="K57" s="339"/>
      <c r="L57" s="439"/>
      <c r="M57" s="346"/>
      <c r="N57" s="339"/>
      <c r="O57" s="268"/>
      <c r="P57" s="346"/>
      <c r="Q57" s="339"/>
      <c r="R57" s="268"/>
      <c r="S57" s="349"/>
      <c r="T57" s="494"/>
      <c r="U57" s="823"/>
      <c r="V57" s="347"/>
      <c r="W57" s="339"/>
      <c r="Z57" s="354"/>
    </row>
    <row r="58" spans="2:26" ht="17.25" customHeight="1" x14ac:dyDescent="0.2">
      <c r="B58" s="172" t="s">
        <v>536</v>
      </c>
      <c r="C58" s="268"/>
      <c r="D58" s="458"/>
      <c r="E58" s="1031">
        <v>1E-3</v>
      </c>
      <c r="F58" s="439"/>
      <c r="G58" s="258"/>
      <c r="H58" s="494">
        <v>-3.0000000000000001E-3</v>
      </c>
      <c r="I58" s="341"/>
      <c r="J58" s="458"/>
      <c r="K58" s="494">
        <v>6.0000000000000001E-3</v>
      </c>
      <c r="L58" s="341"/>
      <c r="M58" s="258"/>
      <c r="N58" s="348">
        <v>3.0000000000000001E-3</v>
      </c>
      <c r="O58" s="341"/>
      <c r="P58" s="258"/>
      <c r="Q58" s="348">
        <v>3.0000000000000001E-3</v>
      </c>
      <c r="R58" s="341"/>
      <c r="S58" s="349"/>
      <c r="T58" s="494">
        <v>7.0000000000000001E-3</v>
      </c>
      <c r="U58" s="349"/>
      <c r="V58" s="349"/>
      <c r="W58" s="348">
        <v>3.0000000000000001E-3</v>
      </c>
      <c r="Z58" s="354"/>
    </row>
    <row r="59" spans="2:26" ht="17.25" customHeight="1" x14ac:dyDescent="0.2">
      <c r="B59" s="172" t="s">
        <v>537</v>
      </c>
      <c r="C59" s="439"/>
      <c r="D59" s="458"/>
      <c r="E59" s="494">
        <v>2E-3</v>
      </c>
      <c r="F59" s="439"/>
      <c r="G59" s="458"/>
      <c r="H59" s="997">
        <v>0</v>
      </c>
      <c r="I59" s="341"/>
      <c r="J59" s="458"/>
      <c r="K59" s="494">
        <v>5.0000000000000001E-3</v>
      </c>
      <c r="L59" s="341"/>
      <c r="M59" s="458"/>
      <c r="N59" s="494">
        <v>3.0000000000000001E-3</v>
      </c>
      <c r="O59" s="341"/>
      <c r="P59" s="458"/>
      <c r="Q59" s="494">
        <v>3.0000000000000001E-3</v>
      </c>
      <c r="R59" s="341"/>
      <c r="S59" s="349"/>
      <c r="T59" s="494">
        <v>0.01</v>
      </c>
      <c r="U59" s="349"/>
      <c r="V59" s="349"/>
      <c r="W59" s="494">
        <v>3.0000000000000001E-3</v>
      </c>
      <c r="Z59" s="354"/>
    </row>
    <row r="60" spans="2:26" ht="14.25" x14ac:dyDescent="0.2">
      <c r="B60" s="249"/>
      <c r="C60" s="249"/>
      <c r="D60" s="542"/>
      <c r="E60" s="272"/>
      <c r="F60" s="541"/>
      <c r="G60" s="250"/>
      <c r="H60" s="272"/>
      <c r="I60" s="271"/>
      <c r="J60" s="542"/>
      <c r="K60" s="272"/>
      <c r="L60" s="271"/>
      <c r="M60" s="250"/>
      <c r="N60" s="272"/>
      <c r="O60" s="271"/>
      <c r="P60" s="250"/>
      <c r="Q60" s="272"/>
      <c r="R60" s="271"/>
      <c r="S60" s="272"/>
      <c r="T60" s="272"/>
      <c r="U60" s="272"/>
      <c r="V60" s="272"/>
      <c r="W60" s="351"/>
      <c r="Z60" s="354"/>
    </row>
    <row r="61" spans="2:26" ht="14.25" x14ac:dyDescent="0.2">
      <c r="B61" s="249" t="s">
        <v>370</v>
      </c>
      <c r="C61" s="249"/>
      <c r="D61" s="542" t="s">
        <v>1</v>
      </c>
      <c r="E61" s="461">
        <v>0.46</v>
      </c>
      <c r="F61" s="541"/>
      <c r="G61" s="250" t="s">
        <v>1</v>
      </c>
      <c r="H61" s="461">
        <v>0.2</v>
      </c>
      <c r="I61" s="271"/>
      <c r="J61" s="542" t="s">
        <v>1</v>
      </c>
      <c r="K61" s="461">
        <v>0.24</v>
      </c>
      <c r="L61" s="271"/>
      <c r="M61" s="250" t="s">
        <v>1</v>
      </c>
      <c r="N61" s="318">
        <v>0.33</v>
      </c>
      <c r="O61" s="271"/>
      <c r="P61" s="250" t="s">
        <v>1</v>
      </c>
      <c r="Q61" s="318">
        <v>0.34</v>
      </c>
      <c r="R61" s="271"/>
      <c r="S61" s="272" t="s">
        <v>1</v>
      </c>
      <c r="T61" s="461">
        <v>1.24</v>
      </c>
      <c r="U61" s="272"/>
      <c r="V61" s="272" t="s">
        <v>1</v>
      </c>
      <c r="W61" s="270">
        <v>1.31</v>
      </c>
      <c r="Z61" s="354"/>
    </row>
    <row r="62" spans="2:26" ht="14.25" x14ac:dyDescent="0.2">
      <c r="B62" s="249" t="s">
        <v>371</v>
      </c>
      <c r="C62" s="249"/>
      <c r="D62" s="542" t="s">
        <v>1</v>
      </c>
      <c r="E62" s="461">
        <v>0.44</v>
      </c>
      <c r="F62" s="541"/>
      <c r="G62" s="250" t="s">
        <v>1</v>
      </c>
      <c r="H62" s="461">
        <v>0.19</v>
      </c>
      <c r="I62" s="271"/>
      <c r="J62" s="542" t="s">
        <v>1</v>
      </c>
      <c r="K62" s="461">
        <v>0.23</v>
      </c>
      <c r="L62" s="271"/>
      <c r="M62" s="250" t="s">
        <v>1</v>
      </c>
      <c r="N62" s="318">
        <v>0.3</v>
      </c>
      <c r="O62" s="271"/>
      <c r="P62" s="250" t="s">
        <v>1</v>
      </c>
      <c r="Q62" s="318">
        <v>0.31</v>
      </c>
      <c r="R62" s="271"/>
      <c r="S62" s="272" t="s">
        <v>1</v>
      </c>
      <c r="T62" s="461">
        <v>1.1599999999999999</v>
      </c>
      <c r="U62" s="272"/>
      <c r="V62" s="272" t="s">
        <v>1</v>
      </c>
      <c r="W62" s="270">
        <v>1.17</v>
      </c>
      <c r="Z62" s="354"/>
    </row>
    <row r="63" spans="2:26" ht="8.25" customHeight="1" x14ac:dyDescent="0.2">
      <c r="D63" s="4"/>
      <c r="E63" s="8"/>
      <c r="G63" s="4"/>
      <c r="H63" s="8"/>
      <c r="I63" s="7"/>
      <c r="J63" s="7"/>
      <c r="K63" s="7"/>
      <c r="L63" s="7"/>
      <c r="M63" s="4"/>
      <c r="N63" s="8"/>
      <c r="O63" s="7"/>
      <c r="P63" s="7"/>
      <c r="Q63" s="7"/>
      <c r="R63" s="7"/>
    </row>
    <row r="64" spans="2:26" x14ac:dyDescent="0.2">
      <c r="E64" s="4"/>
      <c r="H64" s="4"/>
      <c r="N64" s="4"/>
    </row>
    <row r="65" spans="2:23" s="424" customFormat="1" ht="14.25" x14ac:dyDescent="0.2">
      <c r="B65" s="856" t="s">
        <v>428</v>
      </c>
      <c r="C65" s="803"/>
      <c r="D65" s="542"/>
      <c r="E65" s="461"/>
      <c r="F65" s="803"/>
      <c r="G65" s="542"/>
      <c r="H65" s="461"/>
      <c r="I65" s="271"/>
      <c r="J65" s="542"/>
      <c r="K65" s="461"/>
      <c r="L65" s="271"/>
      <c r="M65" s="542"/>
      <c r="N65" s="461"/>
      <c r="O65" s="271"/>
      <c r="P65" s="542"/>
      <c r="Q65" s="461"/>
      <c r="R65" s="271"/>
      <c r="S65" s="272"/>
      <c r="T65" s="461"/>
      <c r="U65" s="272"/>
      <c r="V65" s="272"/>
      <c r="W65" s="270"/>
    </row>
  </sheetData>
  <mergeCells count="3">
    <mergeCell ref="A3:U3"/>
    <mergeCell ref="B1:W1"/>
    <mergeCell ref="B2:W2"/>
  </mergeCells>
  <phoneticPr fontId="17" type="noConversion"/>
  <printOptions horizontalCentered="1"/>
  <pageMargins left="0.25" right="0.25" top="0.52" bottom="0.6" header="0.45" footer="0.3"/>
  <pageSetup scale="66" orientation="landscape" horizontalDpi="1200" verticalDpi="1200" r:id="rId1"/>
  <headerFooter alignWithMargins="0">
    <oddHeader>&amp;R&amp;G</oddHeader>
    <oddFooter>&amp;C&amp;11PAGE 4</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zoomScale="90" zoomScaleNormal="90" zoomScaleSheetLayoutView="90" workbookViewId="0">
      <selection activeCell="A79" sqref="A79"/>
    </sheetView>
  </sheetViews>
  <sheetFormatPr defaultRowHeight="12.75" x14ac:dyDescent="0.2"/>
  <cols>
    <col min="1" max="1" width="36.140625" style="29" customWidth="1"/>
    <col min="2" max="2" width="2.5703125" style="29" customWidth="1"/>
    <col min="3" max="3" width="11.7109375" style="29" customWidth="1"/>
    <col min="4" max="4" width="4.42578125" style="29" customWidth="1"/>
    <col min="5" max="5" width="2.5703125" style="29" customWidth="1"/>
    <col min="6" max="6" width="11.7109375" style="29" customWidth="1"/>
    <col min="7" max="7" width="4.42578125" style="29" customWidth="1"/>
    <col min="8" max="8" width="2.5703125" style="29" customWidth="1"/>
    <col min="9" max="9" width="11.7109375" style="29" customWidth="1"/>
    <col min="10" max="10" width="4.5703125" style="29" customWidth="1"/>
    <col min="11" max="11" width="2.5703125" style="29" customWidth="1"/>
    <col min="12" max="12" width="11.7109375" style="29" customWidth="1"/>
    <col min="13" max="13" width="4.5703125" style="29" customWidth="1"/>
    <col min="14" max="14" width="2.5703125" style="29" customWidth="1"/>
    <col min="15" max="15" width="11.7109375" style="29" customWidth="1"/>
    <col min="16" max="16" width="4.5703125" style="29" customWidth="1"/>
    <col min="17" max="17" width="2.5703125" style="833" customWidth="1"/>
    <col min="18" max="18" width="11.7109375" style="835" customWidth="1"/>
    <col min="19" max="19" width="3.5703125" style="835" customWidth="1"/>
    <col min="20" max="20" width="2.5703125" style="833" customWidth="1"/>
    <col min="21" max="21" width="11.7109375" style="29" customWidth="1"/>
    <col min="22" max="22" width="2.28515625" style="103" customWidth="1"/>
    <col min="23" max="16384" width="9.140625" style="29"/>
  </cols>
  <sheetData>
    <row r="1" spans="1:22" ht="16.5" customHeight="1" x14ac:dyDescent="0.25">
      <c r="A1" s="1064" t="s">
        <v>325</v>
      </c>
      <c r="B1" s="1064"/>
      <c r="C1" s="1064"/>
      <c r="D1" s="1064"/>
      <c r="E1" s="1064"/>
      <c r="F1" s="1064"/>
      <c r="G1" s="1064"/>
      <c r="H1" s="1064"/>
      <c r="I1" s="1064"/>
      <c r="J1" s="1064"/>
      <c r="K1" s="1064"/>
      <c r="L1" s="1064"/>
      <c r="M1" s="1064"/>
      <c r="N1" s="1064"/>
      <c r="O1" s="1064"/>
      <c r="P1" s="1064"/>
      <c r="Q1" s="1064"/>
      <c r="R1" s="1064"/>
      <c r="S1" s="1064"/>
      <c r="T1" s="1064"/>
      <c r="U1" s="1064"/>
    </row>
    <row r="2" spans="1:22" s="96" customFormat="1" ht="16.5" customHeight="1" x14ac:dyDescent="0.25">
      <c r="A2" s="1065" t="s">
        <v>123</v>
      </c>
      <c r="B2" s="1065"/>
      <c r="C2" s="1065"/>
      <c r="D2" s="1065"/>
      <c r="E2" s="1065"/>
      <c r="F2" s="1065"/>
      <c r="G2" s="1065"/>
      <c r="H2" s="1065"/>
      <c r="I2" s="1065"/>
      <c r="J2" s="1065"/>
      <c r="K2" s="1065"/>
      <c r="L2" s="1065"/>
      <c r="M2" s="1065"/>
      <c r="N2" s="1065"/>
      <c r="O2" s="1065"/>
      <c r="P2" s="1065"/>
      <c r="Q2" s="1065"/>
      <c r="R2" s="1065"/>
      <c r="S2" s="1065"/>
      <c r="T2" s="1065"/>
      <c r="U2" s="1065"/>
      <c r="V2" s="95"/>
    </row>
    <row r="3" spans="1:22" s="96" customFormat="1" ht="12.75" customHeight="1" x14ac:dyDescent="0.2">
      <c r="A3" s="94"/>
      <c r="B3" s="94"/>
      <c r="C3" s="94"/>
      <c r="D3" s="94"/>
      <c r="E3" s="94"/>
      <c r="F3" s="94"/>
      <c r="G3" s="94"/>
      <c r="H3" s="94"/>
      <c r="I3" s="94"/>
      <c r="J3" s="94"/>
      <c r="K3" s="94"/>
      <c r="L3" s="94"/>
      <c r="M3" s="94"/>
      <c r="N3" s="94"/>
      <c r="O3" s="94"/>
      <c r="P3" s="94"/>
      <c r="Q3" s="825"/>
      <c r="R3" s="826"/>
      <c r="S3" s="826"/>
      <c r="T3" s="825"/>
      <c r="V3" s="95"/>
    </row>
    <row r="4" spans="1:22" s="96" customFormat="1" ht="12.75" customHeight="1" x14ac:dyDescent="0.2">
      <c r="A4" s="94"/>
      <c r="B4" s="94"/>
      <c r="C4" s="94"/>
      <c r="D4" s="94"/>
      <c r="E4" s="94"/>
      <c r="F4" s="94"/>
      <c r="G4" s="94"/>
      <c r="H4" s="94"/>
      <c r="I4" s="94"/>
      <c r="J4" s="94"/>
      <c r="K4" s="94"/>
      <c r="L4" s="94"/>
      <c r="M4" s="94"/>
      <c r="N4" s="94"/>
      <c r="O4" s="94"/>
      <c r="P4" s="94"/>
      <c r="Q4" s="825"/>
      <c r="R4" s="826"/>
      <c r="S4" s="826"/>
      <c r="T4" s="825"/>
      <c r="V4" s="95"/>
    </row>
    <row r="5" spans="1:22" s="96" customFormat="1" ht="12.75" customHeight="1" x14ac:dyDescent="0.2">
      <c r="Q5" s="827"/>
      <c r="R5" s="828"/>
      <c r="S5" s="828"/>
      <c r="T5" s="827"/>
    </row>
    <row r="6" spans="1:22" s="96" customFormat="1" ht="14.25" x14ac:dyDescent="0.2">
      <c r="B6" s="97"/>
      <c r="C6" s="423" t="s">
        <v>79</v>
      </c>
      <c r="E6" s="97"/>
      <c r="F6" s="423" t="s">
        <v>122</v>
      </c>
      <c r="H6" s="97"/>
      <c r="I6" s="423" t="s">
        <v>121</v>
      </c>
      <c r="K6" s="97"/>
      <c r="L6" s="423" t="s">
        <v>120</v>
      </c>
      <c r="N6" s="97"/>
      <c r="O6" s="423" t="s">
        <v>506</v>
      </c>
      <c r="Q6" s="827"/>
      <c r="R6" s="440" t="s">
        <v>78</v>
      </c>
      <c r="S6" s="829"/>
      <c r="T6" s="995"/>
      <c r="U6" s="54" t="s">
        <v>507</v>
      </c>
    </row>
    <row r="7" spans="1:22" s="96" customFormat="1" x14ac:dyDescent="0.2">
      <c r="B7" s="98"/>
      <c r="C7" s="55">
        <v>2014</v>
      </c>
      <c r="E7" s="98"/>
      <c r="F7" s="55">
        <v>2014</v>
      </c>
      <c r="H7" s="98"/>
      <c r="I7" s="55">
        <v>2014</v>
      </c>
      <c r="K7" s="98"/>
      <c r="L7" s="55">
        <v>2014</v>
      </c>
      <c r="N7" s="98"/>
      <c r="O7" s="55">
        <v>2013</v>
      </c>
      <c r="Q7" s="830"/>
      <c r="R7" s="323">
        <v>2014</v>
      </c>
      <c r="S7" s="831"/>
      <c r="T7" s="830"/>
      <c r="U7" s="55">
        <v>2013</v>
      </c>
      <c r="V7" s="99"/>
    </row>
    <row r="8" spans="1:22" s="96" customFormat="1" ht="13.5" customHeight="1" x14ac:dyDescent="0.2">
      <c r="A8" s="100" t="s">
        <v>23</v>
      </c>
      <c r="B8" s="100"/>
      <c r="C8" s="100"/>
      <c r="D8" s="100"/>
      <c r="E8" s="101"/>
      <c r="G8" s="100"/>
      <c r="H8" s="101"/>
      <c r="J8" s="100"/>
      <c r="K8" s="101"/>
      <c r="M8" s="100"/>
      <c r="N8" s="101"/>
      <c r="P8" s="100"/>
      <c r="Q8" s="832"/>
      <c r="R8" s="828"/>
      <c r="S8" s="829"/>
      <c r="T8" s="832"/>
    </row>
    <row r="9" spans="1:22" x14ac:dyDescent="0.2">
      <c r="R9" s="834"/>
    </row>
    <row r="10" spans="1:22" x14ac:dyDescent="0.2">
      <c r="A10" s="104" t="s">
        <v>54</v>
      </c>
      <c r="B10" s="102" t="s">
        <v>1</v>
      </c>
      <c r="C10" s="326">
        <v>1.3</v>
      </c>
      <c r="D10" s="104"/>
      <c r="E10" s="102" t="s">
        <v>1</v>
      </c>
      <c r="F10" s="325">
        <v>18.100000000000001</v>
      </c>
      <c r="G10" s="104"/>
      <c r="H10" s="102" t="s">
        <v>1</v>
      </c>
      <c r="I10" s="325">
        <v>35.4</v>
      </c>
      <c r="J10" s="104"/>
      <c r="K10" s="102" t="s">
        <v>1</v>
      </c>
      <c r="L10" s="325">
        <v>69.400000000000006</v>
      </c>
      <c r="M10" s="104"/>
      <c r="N10" s="102" t="s">
        <v>1</v>
      </c>
      <c r="O10" s="325">
        <v>1.2</v>
      </c>
      <c r="P10" s="104"/>
      <c r="Q10" s="836" t="s">
        <v>1</v>
      </c>
      <c r="R10" s="326">
        <v>124.2</v>
      </c>
      <c r="S10" s="837"/>
      <c r="T10" s="836" t="s">
        <v>1</v>
      </c>
      <c r="U10" s="105">
        <v>97.5</v>
      </c>
      <c r="V10" s="107"/>
    </row>
    <row r="11" spans="1:22" x14ac:dyDescent="0.2">
      <c r="A11" s="104" t="s">
        <v>75</v>
      </c>
      <c r="B11" s="108"/>
      <c r="C11" s="326">
        <v>4.4000000000000004</v>
      </c>
      <c r="D11" s="104"/>
      <c r="E11" s="102"/>
      <c r="F11" s="325">
        <v>10.8</v>
      </c>
      <c r="G11" s="104"/>
      <c r="H11" s="102"/>
      <c r="I11" s="325">
        <v>18.399999999999999</v>
      </c>
      <c r="J11" s="104"/>
      <c r="K11" s="102"/>
      <c r="L11" s="325">
        <v>21.6</v>
      </c>
      <c r="M11" s="104"/>
      <c r="N11" s="102"/>
      <c r="O11" s="325">
        <v>17</v>
      </c>
      <c r="P11" s="104"/>
      <c r="Q11" s="836"/>
      <c r="R11" s="326">
        <v>55.2</v>
      </c>
      <c r="S11" s="837"/>
      <c r="T11" s="836"/>
      <c r="U11" s="105">
        <v>67.8</v>
      </c>
      <c r="V11" s="106"/>
    </row>
    <row r="12" spans="1:22" x14ac:dyDescent="0.2">
      <c r="A12" s="104" t="s">
        <v>58</v>
      </c>
      <c r="B12" s="108"/>
      <c r="C12" s="326">
        <v>14.6</v>
      </c>
      <c r="D12" s="104"/>
      <c r="E12" s="102"/>
      <c r="F12" s="325">
        <v>14.6</v>
      </c>
      <c r="G12" s="104"/>
      <c r="H12" s="102"/>
      <c r="I12" s="325">
        <v>3.2</v>
      </c>
      <c r="J12" s="104"/>
      <c r="K12" s="102"/>
      <c r="L12" s="325">
        <v>12</v>
      </c>
      <c r="M12" s="104"/>
      <c r="N12" s="102"/>
      <c r="O12" s="325">
        <v>16.2</v>
      </c>
      <c r="P12" s="104"/>
      <c r="Q12" s="834"/>
      <c r="R12" s="326">
        <v>44.4</v>
      </c>
      <c r="S12" s="837"/>
      <c r="T12" s="836"/>
      <c r="U12" s="105">
        <v>66.400000000000006</v>
      </c>
      <c r="V12" s="106"/>
    </row>
    <row r="13" spans="1:22" x14ac:dyDescent="0.2">
      <c r="A13" s="104" t="s">
        <v>53</v>
      </c>
      <c r="C13" s="326">
        <v>-0.4</v>
      </c>
      <c r="D13" s="104"/>
      <c r="F13" s="326">
        <v>1.3</v>
      </c>
      <c r="G13" s="104"/>
      <c r="I13" s="326">
        <v>6.5</v>
      </c>
      <c r="J13" s="104"/>
      <c r="L13" s="326">
        <v>10.7</v>
      </c>
      <c r="M13" s="104"/>
      <c r="O13" s="326">
        <v>3.1</v>
      </c>
      <c r="P13" s="104"/>
      <c r="Q13" s="836"/>
      <c r="R13" s="326">
        <v>18.100000000000001</v>
      </c>
      <c r="S13" s="837"/>
      <c r="U13" s="109">
        <v>80.8</v>
      </c>
      <c r="V13" s="106"/>
    </row>
    <row r="14" spans="1:22" x14ac:dyDescent="0.2">
      <c r="A14" s="104" t="s">
        <v>57</v>
      </c>
      <c r="B14" s="102"/>
      <c r="C14" s="326">
        <v>1</v>
      </c>
      <c r="D14" s="104"/>
      <c r="E14" s="108"/>
      <c r="F14" s="326">
        <v>0.1</v>
      </c>
      <c r="G14" s="104"/>
      <c r="H14" s="108"/>
      <c r="I14" s="326">
        <v>0</v>
      </c>
      <c r="J14" s="104"/>
      <c r="K14" s="108"/>
      <c r="L14" s="326">
        <v>-0.1</v>
      </c>
      <c r="M14" s="104"/>
      <c r="N14" s="108"/>
      <c r="O14" s="326">
        <v>2.8</v>
      </c>
      <c r="P14" s="104"/>
      <c r="Q14" s="838"/>
      <c r="R14" s="326">
        <v>1</v>
      </c>
      <c r="S14" s="837"/>
      <c r="T14" s="838"/>
      <c r="U14" s="109">
        <v>10</v>
      </c>
      <c r="V14" s="110"/>
    </row>
    <row r="15" spans="1:22" x14ac:dyDescent="0.2">
      <c r="A15" s="104" t="s">
        <v>55</v>
      </c>
      <c r="B15" s="111"/>
      <c r="C15" s="326">
        <v>3.8</v>
      </c>
      <c r="D15" s="104"/>
      <c r="E15" s="111"/>
      <c r="F15" s="112">
        <v>6</v>
      </c>
      <c r="G15" s="104"/>
      <c r="H15" s="111"/>
      <c r="I15" s="112">
        <v>6.4</v>
      </c>
      <c r="J15" s="104"/>
      <c r="K15" s="111"/>
      <c r="L15" s="112">
        <v>3.9</v>
      </c>
      <c r="M15" s="104"/>
      <c r="N15" s="111"/>
      <c r="O15" s="112">
        <v>2.4</v>
      </c>
      <c r="P15" s="104"/>
      <c r="Q15" s="839"/>
      <c r="R15" s="326">
        <v>20.100000000000001</v>
      </c>
      <c r="S15" s="837"/>
      <c r="T15" s="839"/>
      <c r="U15" s="112">
        <v>10.9</v>
      </c>
      <c r="V15" s="107"/>
    </row>
    <row r="16" spans="1:22" x14ac:dyDescent="0.2">
      <c r="A16" s="104" t="s">
        <v>56</v>
      </c>
      <c r="B16" s="108"/>
      <c r="C16" s="580">
        <v>24.7</v>
      </c>
      <c r="D16" s="104"/>
      <c r="E16" s="108"/>
      <c r="F16" s="105">
        <v>50.9</v>
      </c>
      <c r="G16" s="104"/>
      <c r="H16" s="108"/>
      <c r="I16" s="105">
        <v>69.900000000000006</v>
      </c>
      <c r="J16" s="104"/>
      <c r="K16" s="108"/>
      <c r="L16" s="105">
        <v>117.5</v>
      </c>
      <c r="M16" s="104"/>
      <c r="N16" s="108"/>
      <c r="O16" s="105">
        <v>42.7</v>
      </c>
      <c r="P16" s="104"/>
      <c r="Q16" s="838"/>
      <c r="R16" s="840">
        <v>263</v>
      </c>
      <c r="S16" s="837"/>
      <c r="T16" s="838"/>
      <c r="U16" s="105">
        <v>333.4</v>
      </c>
      <c r="V16" s="106"/>
    </row>
    <row r="17" spans="1:22" x14ac:dyDescent="0.2">
      <c r="B17" s="102"/>
      <c r="C17" s="105"/>
      <c r="E17" s="102"/>
      <c r="F17" s="105"/>
      <c r="H17" s="102"/>
      <c r="I17" s="105"/>
      <c r="K17" s="102"/>
      <c r="L17" s="105"/>
      <c r="N17" s="102"/>
      <c r="O17" s="105"/>
      <c r="Q17" s="836"/>
      <c r="R17" s="325"/>
      <c r="S17" s="841"/>
      <c r="T17" s="836"/>
      <c r="U17" s="105"/>
    </row>
    <row r="18" spans="1:22" x14ac:dyDescent="0.2">
      <c r="A18" s="104" t="s">
        <v>60</v>
      </c>
      <c r="B18" s="108"/>
      <c r="C18" s="326">
        <v>29.6</v>
      </c>
      <c r="D18" s="104"/>
      <c r="E18" s="108"/>
      <c r="F18" s="105">
        <v>34.1</v>
      </c>
      <c r="G18" s="104"/>
      <c r="H18" s="108"/>
      <c r="I18" s="105">
        <v>48.8</v>
      </c>
      <c r="J18" s="104"/>
      <c r="K18" s="108"/>
      <c r="L18" s="105">
        <v>37.4</v>
      </c>
      <c r="M18" s="104"/>
      <c r="N18" s="108"/>
      <c r="O18" s="105">
        <v>24.1</v>
      </c>
      <c r="P18" s="104"/>
      <c r="Q18" s="838"/>
      <c r="R18" s="326">
        <v>149.9</v>
      </c>
      <c r="S18" s="837"/>
      <c r="T18" s="838"/>
      <c r="U18" s="105">
        <v>149.19999999999999</v>
      </c>
      <c r="V18" s="106"/>
    </row>
    <row r="19" spans="1:22" x14ac:dyDescent="0.2">
      <c r="A19" s="104" t="s">
        <v>59</v>
      </c>
      <c r="B19" s="108"/>
      <c r="C19" s="326">
        <v>0.3</v>
      </c>
      <c r="D19" s="104"/>
      <c r="E19" s="108"/>
      <c r="F19" s="105">
        <v>-5.3</v>
      </c>
      <c r="G19" s="104"/>
      <c r="H19" s="108"/>
      <c r="I19" s="105">
        <v>70.5</v>
      </c>
      <c r="J19" s="104"/>
      <c r="K19" s="108"/>
      <c r="L19" s="105">
        <v>4.4000000000000004</v>
      </c>
      <c r="M19" s="104"/>
      <c r="N19" s="108"/>
      <c r="O19" s="105">
        <v>2.9</v>
      </c>
      <c r="P19" s="104"/>
      <c r="Q19" s="838"/>
      <c r="R19" s="326">
        <v>69.900000000000006</v>
      </c>
      <c r="S19" s="837"/>
      <c r="T19" s="838"/>
      <c r="U19" s="105">
        <v>34.4</v>
      </c>
      <c r="V19" s="106"/>
    </row>
    <row r="20" spans="1:22" x14ac:dyDescent="0.2">
      <c r="A20" s="23" t="s">
        <v>364</v>
      </c>
      <c r="B20" s="108"/>
      <c r="C20" s="326">
        <v>1.5</v>
      </c>
      <c r="D20" s="104"/>
      <c r="E20" s="108"/>
      <c r="F20" s="105">
        <v>1</v>
      </c>
      <c r="G20" s="104"/>
      <c r="H20" s="108"/>
      <c r="I20" s="105">
        <v>3.8</v>
      </c>
      <c r="J20" s="104"/>
      <c r="K20" s="108"/>
      <c r="L20" s="105">
        <v>2.2000000000000002</v>
      </c>
      <c r="M20" s="104"/>
      <c r="N20" s="108"/>
      <c r="O20" s="105">
        <v>2.4</v>
      </c>
      <c r="P20" s="104"/>
      <c r="Q20" s="838"/>
      <c r="R20" s="326">
        <v>8.5</v>
      </c>
      <c r="S20" s="837"/>
      <c r="T20" s="838"/>
      <c r="U20" s="105">
        <v>8.8000000000000007</v>
      </c>
      <c r="V20" s="106"/>
    </row>
    <row r="21" spans="1:22" x14ac:dyDescent="0.2">
      <c r="A21" s="104" t="s">
        <v>61</v>
      </c>
      <c r="B21" s="108"/>
      <c r="C21" s="326">
        <v>-0.8</v>
      </c>
      <c r="D21" s="104"/>
      <c r="E21" s="108"/>
      <c r="F21" s="105">
        <v>0.1</v>
      </c>
      <c r="G21" s="104"/>
      <c r="H21" s="108"/>
      <c r="I21" s="105">
        <v>2.2000000000000002</v>
      </c>
      <c r="J21" s="104"/>
      <c r="K21" s="108"/>
      <c r="L21" s="105">
        <v>5</v>
      </c>
      <c r="M21" s="104"/>
      <c r="N21" s="108"/>
      <c r="O21" s="105">
        <v>4</v>
      </c>
      <c r="P21" s="104"/>
      <c r="Q21" s="838"/>
      <c r="R21" s="326">
        <v>6.5</v>
      </c>
      <c r="S21" s="837"/>
      <c r="T21" s="838"/>
      <c r="U21" s="105">
        <v>12.9</v>
      </c>
      <c r="V21" s="106"/>
    </row>
    <row r="22" spans="1:22" x14ac:dyDescent="0.2">
      <c r="A22" s="104" t="s">
        <v>62</v>
      </c>
      <c r="B22" s="108"/>
      <c r="C22" s="326">
        <v>0.1</v>
      </c>
      <c r="D22" s="104"/>
      <c r="E22" s="108"/>
      <c r="F22" s="105">
        <v>0</v>
      </c>
      <c r="G22" s="104"/>
      <c r="H22" s="108"/>
      <c r="I22" s="105">
        <v>0.9</v>
      </c>
      <c r="J22" s="104"/>
      <c r="K22" s="108"/>
      <c r="L22" s="105">
        <v>0.7</v>
      </c>
      <c r="M22" s="104"/>
      <c r="N22" s="108"/>
      <c r="O22" s="105">
        <v>0.6</v>
      </c>
      <c r="P22" s="104"/>
      <c r="Q22" s="838"/>
      <c r="R22" s="326">
        <v>1.7</v>
      </c>
      <c r="S22" s="837"/>
      <c r="T22" s="838"/>
      <c r="U22" s="105">
        <v>2.5</v>
      </c>
      <c r="V22" s="106"/>
    </row>
    <row r="23" spans="1:22" x14ac:dyDescent="0.2">
      <c r="A23" s="104" t="s">
        <v>63</v>
      </c>
      <c r="B23" s="111"/>
      <c r="C23" s="326">
        <v>0.1</v>
      </c>
      <c r="D23" s="104"/>
      <c r="E23" s="111"/>
      <c r="F23" s="112">
        <v>1.5</v>
      </c>
      <c r="G23" s="104"/>
      <c r="H23" s="111"/>
      <c r="I23" s="112">
        <v>1.1000000000000001</v>
      </c>
      <c r="J23" s="104"/>
      <c r="K23" s="111"/>
      <c r="L23" s="112">
        <v>0.2</v>
      </c>
      <c r="M23" s="104"/>
      <c r="N23" s="111"/>
      <c r="O23" s="112">
        <v>0</v>
      </c>
      <c r="P23" s="104"/>
      <c r="Q23" s="839"/>
      <c r="R23" s="326">
        <v>2.9</v>
      </c>
      <c r="S23" s="837"/>
      <c r="T23" s="839"/>
      <c r="U23" s="112">
        <v>2.1</v>
      </c>
      <c r="V23" s="107"/>
    </row>
    <row r="24" spans="1:22" x14ac:dyDescent="0.2">
      <c r="A24" s="104" t="s">
        <v>64</v>
      </c>
      <c r="B24" s="108"/>
      <c r="C24" s="580">
        <v>30.8</v>
      </c>
      <c r="D24" s="104"/>
      <c r="E24" s="108"/>
      <c r="F24" s="105">
        <v>31.4</v>
      </c>
      <c r="G24" s="104"/>
      <c r="H24" s="108"/>
      <c r="I24" s="105">
        <v>127.3</v>
      </c>
      <c r="J24" s="104"/>
      <c r="K24" s="108"/>
      <c r="L24" s="105">
        <v>49.9</v>
      </c>
      <c r="M24" s="104"/>
      <c r="N24" s="108"/>
      <c r="O24" s="105">
        <v>34</v>
      </c>
      <c r="P24" s="104"/>
      <c r="Q24" s="838"/>
      <c r="R24" s="840">
        <v>239.4</v>
      </c>
      <c r="S24" s="837"/>
      <c r="T24" s="838"/>
      <c r="U24" s="105">
        <v>209.9</v>
      </c>
      <c r="V24" s="106"/>
    </row>
    <row r="25" spans="1:22" x14ac:dyDescent="0.2">
      <c r="B25" s="102"/>
      <c r="C25" s="105"/>
      <c r="E25" s="102"/>
      <c r="F25" s="105"/>
      <c r="H25" s="102"/>
      <c r="I25" s="105"/>
      <c r="K25" s="102"/>
      <c r="L25" s="105"/>
      <c r="N25" s="102"/>
      <c r="O25" s="105"/>
      <c r="Q25" s="836"/>
      <c r="R25" s="325"/>
      <c r="S25" s="841"/>
      <c r="T25" s="836"/>
      <c r="U25" s="105"/>
    </row>
    <row r="26" spans="1:22" x14ac:dyDescent="0.2">
      <c r="A26" s="104" t="s">
        <v>65</v>
      </c>
      <c r="B26" s="108"/>
      <c r="C26" s="326">
        <v>3.2</v>
      </c>
      <c r="D26" s="104"/>
      <c r="E26" s="108"/>
      <c r="F26" s="105">
        <v>4.5</v>
      </c>
      <c r="G26" s="104"/>
      <c r="H26" s="108"/>
      <c r="I26" s="105">
        <v>14</v>
      </c>
      <c r="J26" s="104"/>
      <c r="K26" s="108"/>
      <c r="L26" s="105">
        <v>7.9</v>
      </c>
      <c r="M26" s="104"/>
      <c r="N26" s="108"/>
      <c r="O26" s="105">
        <v>3.9</v>
      </c>
      <c r="P26" s="104"/>
      <c r="Q26" s="838"/>
      <c r="R26" s="326">
        <v>29.6</v>
      </c>
      <c r="S26" s="837"/>
      <c r="T26" s="838"/>
      <c r="U26" s="105">
        <v>24.8</v>
      </c>
      <c r="V26" s="106"/>
    </row>
    <row r="27" spans="1:22" x14ac:dyDescent="0.2">
      <c r="A27" s="104" t="s">
        <v>67</v>
      </c>
      <c r="B27" s="108"/>
      <c r="C27" s="326">
        <v>1.5</v>
      </c>
      <c r="D27" s="104"/>
      <c r="E27" s="108"/>
      <c r="F27" s="105">
        <v>0.2</v>
      </c>
      <c r="G27" s="104"/>
      <c r="H27" s="108"/>
      <c r="I27" s="105">
        <v>0.4</v>
      </c>
      <c r="J27" s="104"/>
      <c r="K27" s="108"/>
      <c r="L27" s="105">
        <v>10.7</v>
      </c>
      <c r="M27" s="104"/>
      <c r="N27" s="108"/>
      <c r="O27" s="105">
        <v>0.7</v>
      </c>
      <c r="P27" s="104"/>
      <c r="Q27" s="838"/>
      <c r="R27" s="326">
        <v>12.8</v>
      </c>
      <c r="S27" s="837"/>
      <c r="T27" s="838"/>
      <c r="U27" s="105">
        <v>10.7</v>
      </c>
      <c r="V27" s="106"/>
    </row>
    <row r="28" spans="1:22" x14ac:dyDescent="0.2">
      <c r="A28" s="104" t="s">
        <v>66</v>
      </c>
      <c r="B28" s="108"/>
      <c r="C28" s="326">
        <v>1</v>
      </c>
      <c r="D28" s="104"/>
      <c r="E28" s="108"/>
      <c r="F28" s="109">
        <v>3.7</v>
      </c>
      <c r="G28" s="104"/>
      <c r="H28" s="108"/>
      <c r="I28" s="109">
        <v>3.3</v>
      </c>
      <c r="J28" s="104"/>
      <c r="K28" s="108"/>
      <c r="L28" s="109">
        <v>4.2</v>
      </c>
      <c r="M28" s="104"/>
      <c r="N28" s="108"/>
      <c r="O28" s="109">
        <v>2.4</v>
      </c>
      <c r="P28" s="104"/>
      <c r="Q28" s="838"/>
      <c r="R28" s="326">
        <v>12.2</v>
      </c>
      <c r="S28" s="837"/>
      <c r="T28" s="838"/>
      <c r="U28" s="109">
        <v>10.3</v>
      </c>
      <c r="V28" s="106"/>
    </row>
    <row r="29" spans="1:22" x14ac:dyDescent="0.2">
      <c r="A29" s="104" t="s">
        <v>68</v>
      </c>
      <c r="B29" s="108"/>
      <c r="C29" s="326">
        <v>2</v>
      </c>
      <c r="D29" s="104"/>
      <c r="E29" s="108"/>
      <c r="F29" s="109">
        <v>2.1</v>
      </c>
      <c r="G29" s="104"/>
      <c r="H29" s="108"/>
      <c r="I29" s="109">
        <v>3.1</v>
      </c>
      <c r="J29" s="104"/>
      <c r="K29" s="108"/>
      <c r="L29" s="109">
        <v>3.1</v>
      </c>
      <c r="M29" s="104"/>
      <c r="N29" s="108"/>
      <c r="O29" s="109">
        <v>3.1</v>
      </c>
      <c r="P29" s="104"/>
      <c r="Q29" s="838"/>
      <c r="R29" s="326">
        <v>10.3</v>
      </c>
      <c r="S29" s="837"/>
      <c r="T29" s="838"/>
      <c r="U29" s="109">
        <v>15</v>
      </c>
      <c r="V29" s="106"/>
    </row>
    <row r="30" spans="1:22" x14ac:dyDescent="0.2">
      <c r="A30" s="104" t="s">
        <v>69</v>
      </c>
      <c r="B30" s="111"/>
      <c r="C30" s="326">
        <v>0.5</v>
      </c>
      <c r="D30" s="104"/>
      <c r="E30" s="111"/>
      <c r="F30" s="112">
        <v>0.4</v>
      </c>
      <c r="G30" s="104"/>
      <c r="H30" s="111"/>
      <c r="I30" s="112">
        <v>1.1000000000000001</v>
      </c>
      <c r="J30" s="104"/>
      <c r="K30" s="111"/>
      <c r="L30" s="112">
        <v>0.8</v>
      </c>
      <c r="M30" s="104"/>
      <c r="N30" s="111"/>
      <c r="O30" s="112">
        <v>0.5</v>
      </c>
      <c r="P30" s="104"/>
      <c r="Q30" s="839"/>
      <c r="R30" s="326">
        <v>2.8</v>
      </c>
      <c r="S30" s="837"/>
      <c r="T30" s="839"/>
      <c r="U30" s="112">
        <v>2.2000000000000002</v>
      </c>
    </row>
    <row r="31" spans="1:22" x14ac:dyDescent="0.2">
      <c r="A31" s="104" t="s">
        <v>70</v>
      </c>
      <c r="B31" s="108"/>
      <c r="C31" s="580">
        <v>8.1999999999999993</v>
      </c>
      <c r="D31" s="104"/>
      <c r="E31" s="108"/>
      <c r="F31" s="105">
        <v>10.9</v>
      </c>
      <c r="G31" s="104"/>
      <c r="H31" s="108"/>
      <c r="I31" s="105">
        <v>21.9</v>
      </c>
      <c r="J31" s="104"/>
      <c r="K31" s="108"/>
      <c r="L31" s="105">
        <v>26.7</v>
      </c>
      <c r="M31" s="104"/>
      <c r="N31" s="108"/>
      <c r="O31" s="105">
        <v>10.6</v>
      </c>
      <c r="P31" s="104"/>
      <c r="Q31" s="838"/>
      <c r="R31" s="840">
        <v>67.7</v>
      </c>
      <c r="S31" s="837"/>
      <c r="T31" s="838"/>
      <c r="U31" s="105">
        <v>63</v>
      </c>
      <c r="V31" s="106"/>
    </row>
    <row r="32" spans="1:22" x14ac:dyDescent="0.2">
      <c r="B32" s="102"/>
      <c r="C32" s="105"/>
      <c r="E32" s="102"/>
      <c r="F32" s="105"/>
      <c r="H32" s="102"/>
      <c r="I32" s="105"/>
      <c r="K32" s="102"/>
      <c r="L32" s="105"/>
      <c r="N32" s="102"/>
      <c r="O32" s="105"/>
      <c r="Q32" s="836"/>
      <c r="R32" s="325"/>
      <c r="S32" s="841"/>
      <c r="T32" s="836"/>
      <c r="U32" s="105"/>
    </row>
    <row r="33" spans="1:22" x14ac:dyDescent="0.2">
      <c r="A33" s="104" t="s">
        <v>71</v>
      </c>
      <c r="B33" s="108"/>
      <c r="C33" s="326">
        <v>7.2</v>
      </c>
      <c r="D33" s="104"/>
      <c r="E33" s="108"/>
      <c r="F33" s="105">
        <v>5.2</v>
      </c>
      <c r="G33" s="104"/>
      <c r="H33" s="108"/>
      <c r="I33" s="105">
        <v>7.6</v>
      </c>
      <c r="J33" s="104"/>
      <c r="K33" s="108"/>
      <c r="L33" s="105">
        <v>5.9</v>
      </c>
      <c r="M33" s="104"/>
      <c r="N33" s="108"/>
      <c r="O33" s="105">
        <v>12.6</v>
      </c>
      <c r="P33" s="104"/>
      <c r="Q33" s="838"/>
      <c r="R33" s="326">
        <v>25.9</v>
      </c>
      <c r="S33" s="837"/>
      <c r="T33" s="838"/>
      <c r="U33" s="105">
        <v>26.5</v>
      </c>
      <c r="V33" s="106"/>
    </row>
    <row r="34" spans="1:22" x14ac:dyDescent="0.2">
      <c r="A34" s="23" t="s">
        <v>354</v>
      </c>
      <c r="B34" s="108"/>
      <c r="C34" s="326">
        <v>5.4</v>
      </c>
      <c r="D34" s="104"/>
      <c r="E34" s="108"/>
      <c r="F34" s="105">
        <v>2.2999999999999998</v>
      </c>
      <c r="G34" s="104"/>
      <c r="H34" s="108"/>
      <c r="I34" s="105">
        <v>9.1</v>
      </c>
      <c r="J34" s="104"/>
      <c r="K34" s="108"/>
      <c r="L34" s="105">
        <v>8</v>
      </c>
      <c r="M34" s="104"/>
      <c r="N34" s="108"/>
      <c r="O34" s="105">
        <v>4.2</v>
      </c>
      <c r="P34" s="104"/>
      <c r="Q34" s="838"/>
      <c r="R34" s="326">
        <v>24.8</v>
      </c>
      <c r="S34" s="837"/>
      <c r="T34" s="838"/>
      <c r="U34" s="105">
        <v>16.8</v>
      </c>
      <c r="V34" s="106"/>
    </row>
    <row r="35" spans="1:22" x14ac:dyDescent="0.2">
      <c r="A35" s="104" t="s">
        <v>72</v>
      </c>
      <c r="B35" s="111"/>
      <c r="C35" s="326">
        <v>0.3</v>
      </c>
      <c r="D35" s="104"/>
      <c r="E35" s="111"/>
      <c r="F35" s="112">
        <v>1.1000000000000001</v>
      </c>
      <c r="G35" s="104"/>
      <c r="H35" s="111"/>
      <c r="I35" s="112">
        <v>0.6</v>
      </c>
      <c r="J35" s="104"/>
      <c r="K35" s="111"/>
      <c r="L35" s="112">
        <v>0.5</v>
      </c>
      <c r="M35" s="104"/>
      <c r="N35" s="111"/>
      <c r="O35" s="112">
        <v>2.2000000000000002</v>
      </c>
      <c r="P35" s="104"/>
      <c r="Q35" s="839"/>
      <c r="R35" s="326">
        <v>2.5</v>
      </c>
      <c r="S35" s="837"/>
      <c r="T35" s="839"/>
      <c r="U35" s="112">
        <v>5.6</v>
      </c>
      <c r="V35" s="107"/>
    </row>
    <row r="36" spans="1:22" x14ac:dyDescent="0.2">
      <c r="A36" s="104" t="s">
        <v>73</v>
      </c>
      <c r="B36" s="108"/>
      <c r="C36" s="580">
        <v>12.9</v>
      </c>
      <c r="D36" s="104"/>
      <c r="E36" s="108"/>
      <c r="F36" s="105">
        <v>8.6</v>
      </c>
      <c r="G36" s="104"/>
      <c r="H36" s="108"/>
      <c r="I36" s="105">
        <v>17.3</v>
      </c>
      <c r="J36" s="104"/>
      <c r="K36" s="108"/>
      <c r="L36" s="105">
        <v>14.4</v>
      </c>
      <c r="M36" s="104"/>
      <c r="N36" s="108"/>
      <c r="O36" s="105">
        <v>19</v>
      </c>
      <c r="P36" s="104"/>
      <c r="Q36" s="838"/>
      <c r="R36" s="840">
        <v>53.2</v>
      </c>
      <c r="S36" s="837"/>
      <c r="T36" s="838"/>
      <c r="U36" s="105">
        <v>48.9</v>
      </c>
      <c r="V36" s="106"/>
    </row>
    <row r="37" spans="1:22" x14ac:dyDescent="0.2">
      <c r="B37" s="102"/>
      <c r="C37" s="892"/>
      <c r="D37" s="893"/>
      <c r="E37" s="894"/>
      <c r="F37" s="892"/>
      <c r="G37" s="895"/>
      <c r="H37" s="894"/>
      <c r="I37" s="892"/>
      <c r="J37" s="895"/>
      <c r="K37" s="894"/>
      <c r="L37" s="892"/>
      <c r="M37" s="895"/>
      <c r="N37" s="894"/>
      <c r="O37" s="892"/>
      <c r="P37" s="893"/>
      <c r="Q37" s="896"/>
      <c r="R37" s="897"/>
      <c r="S37" s="842"/>
      <c r="T37" s="896"/>
      <c r="U37" s="892"/>
      <c r="V37" s="113"/>
    </row>
    <row r="38" spans="1:22" s="27" customFormat="1" x14ac:dyDescent="0.2">
      <c r="A38" s="503" t="s">
        <v>409</v>
      </c>
      <c r="B38" s="836"/>
      <c r="C38" s="886">
        <v>2.2999999999999998</v>
      </c>
      <c r="D38" s="503"/>
      <c r="E38" s="102"/>
      <c r="F38" s="886">
        <v>16.5</v>
      </c>
      <c r="G38" s="503"/>
      <c r="H38" s="102"/>
      <c r="I38" s="886">
        <v>25.6</v>
      </c>
      <c r="J38" s="503"/>
      <c r="K38" s="102"/>
      <c r="L38" s="886">
        <v>59.9</v>
      </c>
      <c r="M38" s="503"/>
      <c r="N38" s="102"/>
      <c r="O38" s="886">
        <v>3.4</v>
      </c>
      <c r="P38" s="503"/>
      <c r="Q38" s="885"/>
      <c r="R38" s="886">
        <v>104.3</v>
      </c>
      <c r="S38" s="503"/>
      <c r="T38" s="836"/>
      <c r="U38" s="886">
        <v>3.4</v>
      </c>
    </row>
    <row r="39" spans="1:22" x14ac:dyDescent="0.2">
      <c r="A39" s="503" t="s">
        <v>57</v>
      </c>
      <c r="B39" s="836"/>
      <c r="C39" s="897">
        <v>14</v>
      </c>
      <c r="D39" s="893"/>
      <c r="E39" s="102"/>
      <c r="F39" s="892">
        <v>15.5</v>
      </c>
      <c r="G39" s="895"/>
      <c r="H39" s="102"/>
      <c r="I39" s="892">
        <v>30.4</v>
      </c>
      <c r="J39" s="895"/>
      <c r="K39" s="102"/>
      <c r="L39" s="892">
        <v>20.8</v>
      </c>
      <c r="M39" s="895"/>
      <c r="N39" s="102"/>
      <c r="O39" s="892">
        <v>13</v>
      </c>
      <c r="P39" s="893"/>
      <c r="Q39" s="896"/>
      <c r="R39" s="897">
        <v>80.7</v>
      </c>
      <c r="S39" s="842"/>
      <c r="T39" s="836"/>
      <c r="U39" s="892">
        <v>13</v>
      </c>
      <c r="V39" s="113"/>
    </row>
    <row r="40" spans="1:22" x14ac:dyDescent="0.2">
      <c r="A40" s="961" t="s">
        <v>405</v>
      </c>
      <c r="B40" s="836"/>
      <c r="C40" s="897">
        <v>8.4</v>
      </c>
      <c r="D40" s="893"/>
      <c r="E40" s="102"/>
      <c r="F40" s="892">
        <v>7.7</v>
      </c>
      <c r="G40" s="895"/>
      <c r="H40" s="102"/>
      <c r="I40" s="892">
        <v>9.1</v>
      </c>
      <c r="J40" s="895"/>
      <c r="K40" s="102"/>
      <c r="L40" s="892">
        <v>12.3</v>
      </c>
      <c r="M40" s="895"/>
      <c r="N40" s="102"/>
      <c r="O40" s="892">
        <v>5</v>
      </c>
      <c r="P40" s="893"/>
      <c r="Q40" s="896"/>
      <c r="R40" s="897">
        <v>37.5</v>
      </c>
      <c r="S40" s="842"/>
      <c r="T40" s="836"/>
      <c r="U40" s="892">
        <v>5</v>
      </c>
      <c r="V40" s="113"/>
    </row>
    <row r="41" spans="1:22" s="27" customFormat="1" x14ac:dyDescent="0.2">
      <c r="A41" s="104" t="s">
        <v>406</v>
      </c>
      <c r="B41" s="104"/>
      <c r="C41" s="886">
        <v>7.3</v>
      </c>
      <c r="D41" s="503"/>
      <c r="E41" s="104"/>
      <c r="F41" s="886">
        <v>4.9000000000000004</v>
      </c>
      <c r="G41" s="503"/>
      <c r="H41" s="104"/>
      <c r="I41" s="886">
        <v>2.1</v>
      </c>
      <c r="J41" s="503"/>
      <c r="K41" s="104"/>
      <c r="L41" s="886">
        <v>13.3</v>
      </c>
      <c r="M41" s="503"/>
      <c r="N41" s="104"/>
      <c r="O41" s="886">
        <v>2.6</v>
      </c>
      <c r="P41" s="503"/>
      <c r="Q41" s="885"/>
      <c r="R41" s="886">
        <v>27.6</v>
      </c>
      <c r="S41" s="503"/>
      <c r="T41" s="961"/>
      <c r="U41" s="886">
        <v>2.6</v>
      </c>
    </row>
    <row r="42" spans="1:22" s="27" customFormat="1" x14ac:dyDescent="0.2">
      <c r="A42" s="23" t="s">
        <v>49</v>
      </c>
      <c r="B42" s="104"/>
      <c r="C42" s="886">
        <v>9.1999999999999993</v>
      </c>
      <c r="D42" s="503"/>
      <c r="E42" s="104"/>
      <c r="F42" s="886">
        <v>4</v>
      </c>
      <c r="G42" s="503"/>
      <c r="H42" s="104"/>
      <c r="I42" s="886">
        <v>12.7</v>
      </c>
      <c r="J42" s="503"/>
      <c r="K42" s="104"/>
      <c r="L42" s="886">
        <v>0</v>
      </c>
      <c r="M42" s="503"/>
      <c r="N42" s="104"/>
      <c r="O42" s="886">
        <v>0</v>
      </c>
      <c r="P42" s="503"/>
      <c r="Q42" s="885"/>
      <c r="R42" s="886">
        <v>25.9</v>
      </c>
      <c r="S42" s="503"/>
      <c r="T42" s="961"/>
      <c r="U42" s="886">
        <v>0</v>
      </c>
    </row>
    <row r="43" spans="1:22" s="27" customFormat="1" x14ac:dyDescent="0.2">
      <c r="A43" s="23" t="s">
        <v>407</v>
      </c>
      <c r="B43" s="104"/>
      <c r="C43" s="886">
        <v>0.9</v>
      </c>
      <c r="D43" s="503"/>
      <c r="E43" s="104"/>
      <c r="F43" s="886">
        <v>0.6</v>
      </c>
      <c r="G43" s="503"/>
      <c r="H43" s="104"/>
      <c r="I43" s="886">
        <v>1.4</v>
      </c>
      <c r="J43" s="503"/>
      <c r="K43" s="104"/>
      <c r="L43" s="886">
        <v>1.9</v>
      </c>
      <c r="M43" s="503"/>
      <c r="N43" s="104"/>
      <c r="O43" s="886">
        <v>0.5</v>
      </c>
      <c r="P43" s="503"/>
      <c r="Q43" s="885"/>
      <c r="R43" s="886">
        <v>4.8</v>
      </c>
      <c r="S43" s="503"/>
      <c r="T43" s="961"/>
      <c r="U43" s="886">
        <v>0.5</v>
      </c>
    </row>
    <row r="44" spans="1:22" s="27" customFormat="1" x14ac:dyDescent="0.2">
      <c r="A44" s="23" t="s">
        <v>75</v>
      </c>
      <c r="B44" s="104"/>
      <c r="C44" s="888">
        <v>1.7</v>
      </c>
      <c r="D44" s="503"/>
      <c r="E44" s="104"/>
      <c r="F44" s="888">
        <v>1.1000000000000001</v>
      </c>
      <c r="G44" s="503"/>
      <c r="H44" s="104"/>
      <c r="I44" s="888">
        <v>0.7</v>
      </c>
      <c r="J44" s="503"/>
      <c r="K44" s="104"/>
      <c r="L44" s="888">
        <v>0</v>
      </c>
      <c r="M44" s="503"/>
      <c r="N44" s="104"/>
      <c r="O44" s="888">
        <v>0</v>
      </c>
      <c r="P44" s="503"/>
      <c r="Q44" s="887"/>
      <c r="R44" s="888">
        <v>3.5</v>
      </c>
      <c r="S44" s="503"/>
      <c r="T44" s="961"/>
      <c r="U44" s="888">
        <v>0</v>
      </c>
    </row>
    <row r="45" spans="1:22" s="27" customFormat="1" x14ac:dyDescent="0.2">
      <c r="A45" s="503" t="s">
        <v>447</v>
      </c>
      <c r="B45" s="885"/>
      <c r="C45" s="886">
        <v>43.8</v>
      </c>
      <c r="D45" s="503"/>
      <c r="E45" s="885"/>
      <c r="F45" s="886">
        <v>50.3</v>
      </c>
      <c r="G45" s="503"/>
      <c r="H45" s="885"/>
      <c r="I45" s="886">
        <v>82</v>
      </c>
      <c r="J45" s="503"/>
      <c r="K45" s="885"/>
      <c r="L45" s="886">
        <v>108.2</v>
      </c>
      <c r="M45" s="503"/>
      <c r="N45" s="885"/>
      <c r="O45" s="886">
        <v>24.5</v>
      </c>
      <c r="P45" s="503"/>
      <c r="Q45" s="885"/>
      <c r="R45" s="886">
        <v>284.3</v>
      </c>
      <c r="S45" s="503"/>
      <c r="T45" s="885"/>
      <c r="U45" s="886">
        <v>24.5</v>
      </c>
    </row>
    <row r="46" spans="1:22" s="27" customFormat="1" x14ac:dyDescent="0.2">
      <c r="B46" s="857"/>
      <c r="C46" s="858"/>
      <c r="E46" s="857"/>
      <c r="F46" s="858"/>
      <c r="H46" s="857"/>
      <c r="I46" s="858"/>
      <c r="J46" s="889"/>
      <c r="K46" s="857"/>
      <c r="L46" s="858"/>
      <c r="N46" s="857"/>
      <c r="O46" s="858"/>
      <c r="Q46" s="996"/>
      <c r="R46" s="888"/>
      <c r="S46" s="889"/>
      <c r="T46" s="889"/>
    </row>
    <row r="47" spans="1:22" ht="13.5" thickBot="1" x14ac:dyDescent="0.25">
      <c r="A47" s="76" t="s">
        <v>74</v>
      </c>
      <c r="B47" s="375" t="s">
        <v>1</v>
      </c>
      <c r="C47" s="729">
        <v>120.4</v>
      </c>
      <c r="D47" s="76"/>
      <c r="E47" s="375" t="s">
        <v>1</v>
      </c>
      <c r="F47" s="729">
        <v>152.1</v>
      </c>
      <c r="G47" s="377"/>
      <c r="H47" s="375" t="s">
        <v>1</v>
      </c>
      <c r="I47" s="376">
        <v>318.39999999999998</v>
      </c>
      <c r="J47" s="377"/>
      <c r="K47" s="375" t="s">
        <v>1</v>
      </c>
      <c r="L47" s="376">
        <v>316.7</v>
      </c>
      <c r="M47" s="377"/>
      <c r="N47" s="375" t="s">
        <v>1</v>
      </c>
      <c r="O47" s="376">
        <v>130.80000000000001</v>
      </c>
      <c r="P47" s="377"/>
      <c r="Q47" s="843" t="s">
        <v>1</v>
      </c>
      <c r="R47" s="729">
        <v>907.6</v>
      </c>
      <c r="S47" s="844"/>
      <c r="T47" s="843" t="s">
        <v>1</v>
      </c>
      <c r="U47" s="376">
        <v>679.7</v>
      </c>
      <c r="V47" s="107"/>
    </row>
    <row r="48" spans="1:22" s="27" customFormat="1" x14ac:dyDescent="0.2">
      <c r="Q48" s="889"/>
      <c r="R48" s="889"/>
      <c r="S48" s="889"/>
      <c r="T48" s="889"/>
    </row>
    <row r="49" spans="1:20" s="27" customFormat="1" ht="13.5" x14ac:dyDescent="0.2">
      <c r="A49" s="947" t="s">
        <v>429</v>
      </c>
      <c r="Q49" s="889"/>
      <c r="R49" s="889"/>
      <c r="S49" s="889"/>
      <c r="T49" s="889"/>
    </row>
  </sheetData>
  <sortState ref="A38:X44">
    <sortCondition descending="1" ref="R38:R44"/>
  </sortState>
  <mergeCells count="2">
    <mergeCell ref="A1:U1"/>
    <mergeCell ref="A2:U2"/>
  </mergeCells>
  <phoneticPr fontId="17" type="noConversion"/>
  <pageMargins left="0.75" right="0.4" top="0.61" bottom="0.77" header="0.5" footer="0.26"/>
  <pageSetup scale="72" orientation="landscape" horizontalDpi="1200" verticalDpi="1200" r:id="rId1"/>
  <headerFooter alignWithMargins="0">
    <oddHeader>&amp;R&amp;G</oddHeader>
    <oddFooter>&amp;CPAGE 5</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36</vt:i4>
      </vt:variant>
    </vt:vector>
  </HeadingPairs>
  <TitlesOfParts>
    <vt:vector size="72"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Segment UW Results</vt:lpstr>
      <vt:lpstr>Property</vt:lpstr>
      <vt:lpstr>Energy</vt:lpstr>
      <vt:lpstr>Marine</vt:lpstr>
      <vt:lpstr>Aviation</vt:lpstr>
      <vt:lpstr>Lloyds</vt:lpstr>
      <vt:lpstr>Cash Flows</vt:lpstr>
      <vt:lpstr>Losses new current</vt:lpstr>
      <vt:lpstr>Losses new</vt:lpstr>
      <vt:lpstr>Losses orginal</vt:lpstr>
      <vt:lpstr>Balance Sheets</vt:lpstr>
      <vt:lpstr>Investmts</vt:lpstr>
      <vt:lpstr>inv portf - yield, rating, dur</vt:lpstr>
      <vt:lpstr>Losses old</vt:lpstr>
      <vt:lpstr>Corp and global bonds</vt:lpstr>
      <vt:lpstr>Losses</vt:lpstr>
      <vt:lpstr>Losses (cont.)</vt:lpstr>
      <vt:lpstr>losses by AY</vt:lpstr>
      <vt:lpstr>losses by AY (cont.)</vt:lpstr>
      <vt:lpstr>Peak exposure</vt:lpstr>
      <vt:lpstr>EPS</vt:lpstr>
      <vt:lpstr>FCBVPS</vt:lpstr>
      <vt:lpstr>FDBVPS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Contents!Print_Area</vt:lpstr>
      <vt:lpstr>'Corp and global bonds'!Print_Area</vt:lpstr>
      <vt:lpstr>Energy!Print_Area</vt:lpstr>
      <vt:lpstr>EPS!Print_Area</vt:lpstr>
      <vt:lpstr>FCBVPS!Print_Area</vt:lpstr>
      <vt:lpstr>'FCBVPS (Tan)'!Print_Area</vt:lpstr>
      <vt:lpstr>FDBVPS!Print_Area</vt:lpstr>
      <vt:lpstr>'FDBVPS (Tan)'!Print_Area</vt:lpstr>
      <vt:lpstr>'Fin. Hlights'!Print_Area</vt:lpstr>
      <vt:lpstr>'Forward looking statements'!Print_Area</vt:lpstr>
      <vt:lpstr>'Front page'!Print_Area</vt:lpstr>
      <vt:lpstr>'Front page '!Print_Area</vt:lpstr>
      <vt:lpstr>'Income statements'!Print_Area</vt:lpstr>
      <vt:lpstr>'inv portf - yield, rating, dur'!Print_Area</vt:lpstr>
      <vt:lpstr>Investmts!Print_Area</vt:lpstr>
      <vt:lpstr>Lloyds!Print_Area</vt:lpstr>
      <vt:lpstr>Losses!Print_Area</vt:lpstr>
      <vt:lpstr>'Losses (cont.)'!Print_Area</vt:lpstr>
      <vt:lpstr>'losses by AY'!Print_Area</vt:lpstr>
      <vt:lpstr>'losses by AY (cont.)'!Print_Area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2015-02-10T21:21:33Z</cp:lastPrinted>
  <dcterms:created xsi:type="dcterms:W3CDTF">2004-04-09T00:30:22Z</dcterms:created>
  <dcterms:modified xsi:type="dcterms:W3CDTF">2015-02-10T21:22:18Z</dcterms:modified>
</cp:coreProperties>
</file>